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lockStructure="1"/>
  <bookViews>
    <workbookView xWindow="0" yWindow="0" windowWidth="24000" windowHeight="9645"/>
  </bookViews>
  <sheets>
    <sheet name="NEF_ND" sheetId="1" r:id="rId1"/>
  </sheets>
  <definedNames>
    <definedName name="ANEXO">#REF!</definedName>
    <definedName name="_xlnm.Print_Area" localSheetId="0">NEF_ND!$B$1:$D$289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" i="1" l="1"/>
  <c r="C10" i="1" l="1"/>
  <c r="C112" i="1" l="1"/>
  <c r="C115" i="1"/>
  <c r="C118" i="1"/>
  <c r="C121" i="1"/>
  <c r="C124" i="1"/>
  <c r="C130" i="1"/>
  <c r="C133" i="1"/>
  <c r="C136" i="1"/>
  <c r="D262" i="1"/>
  <c r="D239" i="1"/>
  <c r="C155" i="1"/>
  <c r="C146" i="1"/>
  <c r="C143" i="1"/>
  <c r="C140" i="1"/>
  <c r="C99" i="1" l="1"/>
  <c r="C96" i="1"/>
  <c r="C93" i="1"/>
  <c r="C90" i="1"/>
  <c r="D226" i="1" l="1"/>
  <c r="C102" i="1" l="1"/>
  <c r="D234" i="1" l="1"/>
  <c r="C182" i="1" l="1"/>
  <c r="C8" i="1" l="1"/>
  <c r="C105" i="1" l="1"/>
  <c r="D271" i="1" l="1"/>
  <c r="D181" i="1"/>
  <c r="C181" i="1"/>
  <c r="C152" i="1" l="1"/>
  <c r="C149" i="1"/>
  <c r="C127" i="1"/>
  <c r="C111" i="1" s="1"/>
  <c r="C108" i="1"/>
  <c r="C89" i="1" s="1"/>
  <c r="C83" i="1"/>
  <c r="C81" i="1"/>
  <c r="C77" i="1"/>
  <c r="C75" i="1"/>
  <c r="C67" i="1"/>
  <c r="C44" i="1"/>
  <c r="C38" i="1"/>
  <c r="C50" i="1"/>
  <c r="C59" i="1"/>
  <c r="C62" i="1"/>
  <c r="C47" i="1"/>
  <c r="C33" i="1"/>
  <c r="C27" i="1" s="1"/>
  <c r="C17" i="1"/>
  <c r="C20" i="1"/>
  <c r="C139" i="1" l="1"/>
  <c r="C88" i="1" s="1"/>
  <c r="C80" i="1"/>
  <c r="C16" i="1"/>
  <c r="C57" i="1"/>
  <c r="C43" i="1"/>
  <c r="C74" i="1"/>
  <c r="D213" i="1"/>
  <c r="D205" i="1"/>
  <c r="C6" i="1" l="1"/>
  <c r="C66" i="1"/>
  <c r="D218" i="1"/>
</calcChain>
</file>

<file path=xl/sharedStrings.xml><?xml version="1.0" encoding="utf-8"?>
<sst xmlns="http://schemas.openxmlformats.org/spreadsheetml/2006/main" count="259" uniqueCount="203">
  <si>
    <t xml:space="preserve">Notas a los Estados Financieros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</si>
  <si>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</si>
  <si>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</si>
  <si>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</si>
  <si>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</si>
  <si>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</si>
  <si>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</si>
  <si>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</si>
  <si>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</si>
  <si>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</si>
  <si>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</si>
  <si>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</si>
  <si>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</si>
  <si>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</si>
  <si>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</si>
  <si>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</si>
  <si>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</si>
  <si>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</si>
  <si>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</si>
  <si>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</si>
  <si>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</si>
  <si>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</si>
  <si>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</si>
  <si>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</si>
  <si>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</si>
  <si>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</si>
  <si>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</si>
  <si>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</si>
  <si>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</si>
  <si>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</si>
  <si>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</si>
  <si>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</si>
  <si>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</si>
  <si>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</si>
  <si>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</si>
  <si>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</si>
  <si>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</si>
  <si>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</si>
  <si>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</si>
  <si>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</si>
  <si>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</si>
  <si>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</si>
  <si>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</si>
  <si>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</si>
  <si>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</si>
  <si>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</si>
  <si>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</si>
  <si>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</si>
  <si>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</si>
  <si>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</si>
  <si>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</si>
  <si>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</si>
  <si>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</si>
  <si>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</si>
  <si>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</si>
  <si>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</si>
  <si>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</si>
  <si>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</si>
  <si>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</si>
  <si>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</si>
  <si>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</si>
  <si>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</si>
  <si>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</si>
  <si>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</si>
  <si>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</si>
  <si>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</si>
  <si>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</si>
  <si>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</si>
  <si>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</si>
  <si>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</si>
  <si>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</si>
  <si>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</si>
  <si>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</si>
  <si>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</si>
  <si>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</si>
  <si>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</si>
  <si>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</si>
  <si>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</si>
  <si>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</si>
  <si>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</si>
  <si>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</si>
  <si>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</si>
  <si>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</si>
  <si>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</si>
  <si>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</si>
  <si>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</si>
  <si>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</si>
  <si>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</si>
  <si>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</si>
  <si>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</si>
  <si>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</si>
  <si>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</si>
  <si>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</si>
  <si>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</si>
  <si>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 xml:space="preserve">3. Participaciones y aportaciones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</si>
  <si>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</si>
  <si>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</si>
  <si>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</si>
  <si>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</si>
  <si>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</si>
  <si>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</si>
  <si>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</si>
  <si>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</si>
  <si>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</si>
  <si>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</si>
  <si>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</si>
  <si>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</si>
  <si>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</si>
  <si>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</si>
  <si>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</si>
  <si>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</si>
  <si>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</si>
  <si>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</si>
  <si>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</si>
  <si>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</si>
  <si>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</si>
  <si>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</si>
  <si>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</si>
  <si>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</si>
  <si>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</si>
  <si>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</si>
  <si>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</si>
  <si>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</si>
  <si>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</si>
  <si>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</si>
  <si>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</si>
  <si>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</si>
  <si>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</si>
  <si>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</si>
  <si>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</si>
  <si>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</si>
  <si>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</si>
  <si>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</si>
  <si>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</si>
  <si>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</si>
  <si>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</si>
  <si>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</si>
  <si>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</si>
  <si>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</si>
  <si>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</si>
  <si>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</si>
  <si>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</si>
  <si>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</si>
  <si>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</si>
  <si>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</si>
  <si>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</si>
  <si>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</si>
  <si>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</si>
  <si>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</si>
  <si>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</si>
  <si>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</si>
  <si>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</si>
  <si>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</si>
  <si>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</si>
  <si>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</si>
  <si>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</si>
  <si>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</si>
  <si>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</si>
  <si>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</si>
  <si>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</si>
  <si>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</si>
  <si>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</si>
  <si>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</si>
  <si>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</si>
  <si>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</si>
  <si>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</si>
  <si>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</si>
  <si>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</si>
  <si>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>COMISION ESTATAL DE VIVIENDA, SUELO E INFRAESTRUCTURA DEL ESTADO DE CHIHUAHUA</t>
  </si>
  <si>
    <t>III) NOTAS AL ESTADO DE VARIACION EN LA HACIENDA PUBLICA</t>
  </si>
  <si>
    <t xml:space="preserve"> Ingesos y Otros Beneficios</t>
  </si>
  <si>
    <t xml:space="preserve"> </t>
  </si>
  <si>
    <t>.</t>
  </si>
  <si>
    <t>Inversión Pública</t>
  </si>
  <si>
    <t>2022</t>
  </si>
  <si>
    <t>Provisiones</t>
  </si>
  <si>
    <t>2023</t>
  </si>
  <si>
    <t>Ingresos Contables No Presupuestarios</t>
  </si>
  <si>
    <t>Otros Ingresos Contables no Presupuestarios:</t>
  </si>
  <si>
    <t>Incremento de Cartera de Programas de Vivienda Hipotecario por actualización de Salario Mínimo</t>
  </si>
  <si>
    <t xml:space="preserve">    Recuperación por adquisición de Cartera de Créditos de Fondo Nacional del Habitaciones Populares</t>
  </si>
  <si>
    <t xml:space="preserve">                Total</t>
  </si>
  <si>
    <t>Ingresos Presupuestarios No Contables</t>
  </si>
  <si>
    <t>Otros Ingresos Presupuestario no Contables:</t>
  </si>
  <si>
    <t xml:space="preserve">                  Ingresos por Venta de Terrenos</t>
  </si>
  <si>
    <t xml:space="preserve">               Total</t>
  </si>
  <si>
    <t xml:space="preserve">                  Ingresos por Venta de Viv. Y Lotes</t>
  </si>
  <si>
    <t xml:space="preserve">                  Ingresos por Venta de Programas</t>
  </si>
  <si>
    <t xml:space="preserve">                  Ingresos por Venta de Vivienda</t>
  </si>
  <si>
    <t>4. Intereses, Comisiones, otros Gtos. De la Deuda Pública</t>
  </si>
  <si>
    <t xml:space="preserve">5. Otros gastos y perdidas extraordinarias </t>
  </si>
  <si>
    <t>6. Ingresos y gastos extraordinarios, que en lo individual representen el 10% o más del total de los gastos</t>
  </si>
  <si>
    <t xml:space="preserve">a) NOTAS DE DESGLOSE </t>
  </si>
  <si>
    <t>VI) CONCILIACION ENTRE LOS EGRESOS PRESUPUESTARIOS Y LOS GASTOS CONTABLES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</si>
  <si>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</si>
  <si>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>V) CONCILIACIÓN ENTRE LOS INGRESOS PRESUPUESTARIOS Y CONTABLES.</t>
  </si>
  <si>
    <t>31 DE DICIEMBRE DE 2023
(cifras en pesos)</t>
  </si>
  <si>
    <t>Gastos Contables No Presupuestarios</t>
  </si>
  <si>
    <t>Otros Gastos Contables no Presupuestarios:</t>
  </si>
  <si>
    <t xml:space="preserve">                  Seguridad Social</t>
  </si>
  <si>
    <t xml:space="preserve">                  Transferencias, asignaciones y Subs.</t>
  </si>
  <si>
    <t xml:space="preserve">                        Ingreso por Vehículo Siniestrado</t>
  </si>
  <si>
    <t xml:space="preserve">                        Ingresos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</si>
</sst>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0" fontId="7" fillId="0" borderId="40" xfId="0" applyFont="1" applyBorder="1" applyAlignment="1">
      <alignment horizontal="left" vertical="center" wrapText="1" indent="1"/>
    </xf>
    <xf numFmtId="0" fontId="4" fillId="3" borderId="2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1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0" fontId="2" fillId="0" borderId="0" xfId="0" applyFont="1" applyFill="1" applyAlignment="1">
      <alignment vertical="center"/>
    </xf>
    <xf numFmtId="0" fontId="4" fillId="3" borderId="50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 applyProtection="1">
      <alignment horizontal="right" vertical="center" wrapText="1"/>
    </xf>
    <xf numFmtId="3" fontId="7" fillId="0" borderId="43" xfId="0" applyNumberFormat="1" applyFont="1" applyBorder="1" applyAlignment="1" applyProtection="1">
      <alignment vertical="center" wrapText="1"/>
      <protection locked="0"/>
    </xf>
    <xf numFmtId="3" fontId="7" fillId="0" borderId="43" xfId="0" applyNumberFormat="1" applyFont="1" applyBorder="1" applyAlignment="1" applyProtection="1">
      <alignment horizontal="right" vertical="center" wrapText="1"/>
      <protection locked="0"/>
    </xf>
    <xf numFmtId="3" fontId="7" fillId="0" borderId="45" xfId="0" applyNumberFormat="1" applyFont="1" applyBorder="1" applyAlignment="1" applyProtection="1">
      <alignment horizontal="right" vertical="center" wrapText="1"/>
      <protection locked="0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 vertical="center" indent="5"/>
    </xf>
    <xf numFmtId="0" fontId="2" fillId="0" borderId="0" xfId="0" applyFont="1" applyFill="1" applyAlignment="1">
      <alignment horizontal="left" vertical="center" indent="2"/>
    </xf>
    <xf numFmtId="4" fontId="2" fillId="0" borderId="0" xfId="0" applyNumberFormat="1" applyFont="1" applyAlignment="1">
      <alignment vertical="center"/>
    </xf>
    <xf numFmtId="4" fontId="7" fillId="0" borderId="42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0" borderId="12" xfId="0" applyFont="1" applyBorder="1"/>
    <xf numFmtId="0" fontId="4" fillId="0" borderId="21" xfId="0" applyFont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64" fontId="3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4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34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 applyProtection="1">
      <alignment horizontal="right"/>
      <protection locked="0"/>
    </xf>
    <xf numFmtId="3" fontId="2" fillId="0" borderId="35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2" fillId="0" borderId="51" xfId="0" applyNumberFormat="1" applyFont="1" applyBorder="1" applyAlignment="1" applyProtection="1">
      <alignment horizontal="right"/>
      <protection locked="0"/>
    </xf>
    <xf numFmtId="3" fontId="2" fillId="0" borderId="22" xfId="0" applyNumberFormat="1" applyFont="1" applyBorder="1" applyAlignment="1" applyProtection="1">
      <alignment horizontal="right"/>
      <protection locked="0"/>
    </xf>
    <xf numFmtId="164" fontId="2" fillId="0" borderId="52" xfId="3" applyNumberFormat="1" applyFont="1" applyBorder="1" applyAlignment="1" applyProtection="1">
      <alignment horizontal="right"/>
      <protection locked="0"/>
    </xf>
    <xf numFmtId="164" fontId="2" fillId="0" borderId="19" xfId="3" applyNumberFormat="1" applyFont="1" applyBorder="1" applyAlignment="1" applyProtection="1">
      <alignment horizontal="right"/>
      <protection locked="0"/>
    </xf>
    <xf numFmtId="49" fontId="4" fillId="5" borderId="9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49" fontId="4" fillId="0" borderId="12" xfId="0" applyNumberFormat="1" applyFont="1" applyFill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left" vertical="center" wrapText="1" indent="3"/>
    </xf>
    <xf numFmtId="49" fontId="2" fillId="0" borderId="12" xfId="0" applyNumberFormat="1" applyFont="1" applyFill="1" applyBorder="1" applyAlignment="1">
      <alignment horizontal="left" vertical="center" wrapText="1" indent="3"/>
    </xf>
    <xf numFmtId="49" fontId="2" fillId="0" borderId="12" xfId="0" applyNumberFormat="1" applyFont="1" applyFill="1" applyBorder="1" applyAlignment="1">
      <alignment horizontal="left" vertical="center" wrapText="1" indent="4"/>
    </xf>
    <xf numFmtId="49" fontId="2" fillId="0" borderId="21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Border="1" applyAlignment="1">
      <alignment horizontal="left" vertical="center" indent="4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49" fontId="4" fillId="5" borderId="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2" fillId="0" borderId="14" xfId="0" applyNumberFormat="1" applyFont="1" applyFill="1" applyBorder="1" applyAlignment="1">
      <alignment horizontal="left" vertical="center" wrapText="1" indent="4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2" fontId="3" fillId="2" borderId="8" xfId="3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left" vertical="center"/>
    </xf>
    <xf numFmtId="164" fontId="2" fillId="0" borderId="52" xfId="3" applyNumberFormat="1" applyFont="1" applyFill="1" applyBorder="1" applyAlignment="1">
      <alignment horizontal="right" vertical="center"/>
    </xf>
    <xf numFmtId="164" fontId="2" fillId="0" borderId="19" xfId="3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 inden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left" vertical="center" wrapText="1" indent="1"/>
    </xf>
    <xf numFmtId="164" fontId="7" fillId="0" borderId="5" xfId="0" applyNumberFormat="1" applyFont="1" applyFill="1" applyBorder="1" applyAlignment="1" applyProtection="1">
      <alignment vertical="top" wrapText="1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/>
    <xf numFmtId="4" fontId="7" fillId="0" borderId="5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4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4" fontId="2" fillId="0" borderId="36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164" fontId="2" fillId="3" borderId="34" xfId="3" applyNumberFormat="1" applyFont="1" applyFill="1" applyBorder="1" applyAlignment="1" applyProtection="1">
      <alignment vertical="center"/>
      <protection locked="0"/>
    </xf>
    <xf numFmtId="164" fontId="2" fillId="3" borderId="13" xfId="3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3" fontId="2" fillId="0" borderId="34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165" fontId="2" fillId="0" borderId="12" xfId="0" applyNumberFormat="1" applyFont="1" applyBorder="1" applyAlignment="1" applyProtection="1">
      <alignment horizontal="right" vertical="center"/>
      <protection locked="0"/>
    </xf>
    <xf numFmtId="165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165" fontId="2" fillId="0" borderId="12" xfId="0" applyNumberFormat="1" applyFont="1" applyBorder="1" applyAlignment="1" applyProtection="1">
      <alignment vertical="center"/>
      <protection locked="0"/>
    </xf>
    <xf numFmtId="165" fontId="2" fillId="0" borderId="13" xfId="0" applyNumberFormat="1" applyFont="1" applyBorder="1" applyAlignment="1" applyProtection="1">
      <alignment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horizontal="right" vertical="center"/>
      <protection locked="0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2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 applyProtection="1">
      <alignment horizontal="right" vertical="center"/>
      <protection locked="0"/>
    </xf>
    <xf numFmtId="164" fontId="2" fillId="0" borderId="22" xfId="0" applyNumberFormat="1" applyFont="1" applyBorder="1" applyAlignment="1" applyProtection="1">
      <alignment horizontal="right" vertical="center"/>
      <protection locked="0"/>
    </xf>
    <xf numFmtId="164" fontId="2" fillId="0" borderId="30" xfId="0" applyNumberFormat="1" applyFont="1" applyBorder="1" applyAlignment="1" applyProtection="1">
      <alignment horizontal="right" vertical="center"/>
      <protection locked="0"/>
    </xf>
    <xf numFmtId="164" fontId="2" fillId="0" borderId="31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64" fontId="4" fillId="5" borderId="28" xfId="0" applyNumberFormat="1" applyFont="1" applyFill="1" applyBorder="1" applyAlignment="1" applyProtection="1">
      <alignment horizontal="right" vertical="center"/>
      <protection locked="0"/>
    </xf>
    <xf numFmtId="164" fontId="4" fillId="5" borderId="29" xfId="0" applyNumberFormat="1" applyFont="1" applyFill="1" applyBorder="1" applyAlignment="1" applyProtection="1">
      <alignment horizontal="right" vertical="center"/>
      <protection locked="0"/>
    </xf>
    <xf numFmtId="165" fontId="2" fillId="0" borderId="21" xfId="0" applyNumberFormat="1" applyFont="1" applyBorder="1" applyAlignment="1" applyProtection="1">
      <alignment horizontal="right" vertical="center"/>
      <protection locked="0"/>
    </xf>
    <xf numFmtId="165" fontId="2" fillId="0" borderId="22" xfId="0" applyNumberFormat="1" applyFont="1" applyBorder="1" applyAlignment="1" applyProtection="1">
      <alignment horizontal="right" vertical="center"/>
      <protection locked="0"/>
    </xf>
    <xf numFmtId="164" fontId="2" fillId="0" borderId="17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Border="1" applyAlignment="1" applyProtection="1">
      <alignment horizontal="right" vertical="center" wrapText="1"/>
      <protection locked="0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Border="1" applyAlignment="1" applyProtection="1">
      <alignment horizontal="right" vertical="center" wrapText="1"/>
      <protection locked="0"/>
    </xf>
    <xf numFmtId="165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52" xfId="1" applyNumberFormat="1" applyFont="1" applyFill="1" applyBorder="1" applyAlignment="1">
      <alignment horizontal="right" vertical="center" wrapText="1"/>
    </xf>
    <xf numFmtId="164" fontId="2" fillId="0" borderId="19" xfId="1" applyNumberFormat="1" applyFont="1" applyFill="1" applyBorder="1" applyAlignment="1">
      <alignment horizontal="right" vertical="center" wrapText="1"/>
    </xf>
    <xf numFmtId="164" fontId="4" fillId="0" borderId="34" xfId="1" applyNumberFormat="1" applyFont="1" applyFill="1" applyBorder="1" applyAlignment="1" applyProtection="1">
      <alignment horizontal="right" vertical="center"/>
      <protection locked="0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164" fontId="2" fillId="0" borderId="34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34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13" xfId="1" applyNumberFormat="1" applyFont="1" applyFill="1" applyBorder="1" applyAlignment="1" applyProtection="1">
      <alignment horizontal="right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6" xfId="1" applyNumberFormat="1" applyFont="1" applyFill="1" applyBorder="1" applyAlignment="1">
      <alignment horizontal="center" vertical="center" wrapText="1"/>
    </xf>
    <xf numFmtId="164" fontId="4" fillId="5" borderId="8" xfId="1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8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2"/>
    </xf>
    <xf numFmtId="0" fontId="7" fillId="0" borderId="48" xfId="0" applyFont="1" applyBorder="1" applyAlignment="1">
      <alignment horizontal="left" vertical="center" wrapText="1" indent="2"/>
    </xf>
    <xf numFmtId="3" fontId="7" fillId="0" borderId="47" xfId="0" applyNumberFormat="1" applyFont="1" applyBorder="1" applyAlignment="1" applyProtection="1">
      <alignment horizontal="right" vertical="center" wrapText="1"/>
      <protection locked="0"/>
    </xf>
    <xf numFmtId="164" fontId="3" fillId="2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 wrapText="1" indent="2"/>
    </xf>
    <xf numFmtId="0" fontId="3" fillId="0" borderId="25" xfId="0" applyFont="1" applyBorder="1" applyAlignment="1">
      <alignment horizontal="left" vertical="center" wrapText="1" indent="2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905224</xdr:colOff>
      <xdr:row>281</xdr:row>
      <xdr:rowOff>15876</xdr:rowOff>
    </xdr:from>
    <xdr:to>
      <xdr:col>3</xdr:col>
      <xdr:colOff>1321236</xdr:colOff>
      <xdr:row>288</xdr:row>
      <xdr:rowOff>20585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849" y="49101376"/>
          <a:ext cx="6845387" cy="1115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/>
  <dimension ref="A1:G295"/>
  <sheetViews>
    <sheetView tabSelected="1" view="pageBreakPreview" topLeftCell="A234" zoomScale="60" zoomScaleNormal="91" workbookViewId="0">
      <selection activeCell="I265" sqref="I265"/>
    </sheetView>
  </sheetViews>
  <sheetFormatPr baseColWidth="10" defaultColWidth="11.5703125" defaultRowHeight="12" x14ac:dyDescent="0.25"/>
  <cols>
    <col min="1" max="1" width="2.7109375" style="2" customWidth="1"/>
    <col min="2" max="2" width="73.85546875" style="2" customWidth="1"/>
    <col min="3" max="3" width="22.7109375" style="31" customWidth="1"/>
    <col min="4" max="4" width="33.425781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5" ht="15.75" x14ac:dyDescent="0.25">
      <c r="A1" s="1"/>
      <c r="B1" s="274" t="s">
        <v>168</v>
      </c>
      <c r="C1" s="275"/>
      <c r="D1" s="276"/>
    </row>
    <row r="2" spans="1:5" ht="15.75" x14ac:dyDescent="0.25">
      <c r="A2" s="1"/>
      <c r="B2" s="277" t="s">
        <v>0</v>
      </c>
      <c r="C2" s="278"/>
      <c r="D2" s="279"/>
    </row>
    <row r="3" spans="1:5" ht="12.75" x14ac:dyDescent="0.25">
      <c r="A3" s="1"/>
      <c r="B3" s="280" t="s">
        <v>192</v>
      </c>
      <c r="C3" s="281"/>
      <c r="D3" s="282"/>
    </row>
    <row r="4" spans="1:5" ht="36.75" customHeight="1" thickBot="1" x14ac:dyDescent="0.3">
      <c r="A4" s="1"/>
      <c r="B4" s="283" t="s">
        <v>196</v>
      </c>
      <c r="C4" s="284"/>
      <c r="D4" s="285"/>
    </row>
    <row r="5" spans="1:5" ht="18" customHeight="1" thickBot="1" x14ac:dyDescent="0.3">
      <c r="A5" s="1"/>
      <c r="B5" s="131" t="s">
        <v>1</v>
      </c>
      <c r="C5" s="132"/>
      <c r="D5" s="133"/>
    </row>
    <row r="6" spans="1:5" ht="12.75" thickBot="1" x14ac:dyDescent="0.3">
      <c r="A6" s="1"/>
      <c r="B6" s="76" t="s">
        <v>2</v>
      </c>
      <c r="C6" s="286">
        <f>C8+C16+C27+C38+C43-C50+C57</f>
        <v>915989729.92000008</v>
      </c>
      <c r="D6" s="287"/>
    </row>
    <row r="7" spans="1:5" x14ac:dyDescent="0.25">
      <c r="A7" s="1"/>
      <c r="B7" s="77"/>
      <c r="C7" s="267"/>
      <c r="D7" s="268"/>
    </row>
    <row r="8" spans="1:5" x14ac:dyDescent="0.25">
      <c r="A8" s="1"/>
      <c r="B8" s="78" t="s">
        <v>3</v>
      </c>
      <c r="C8" s="269">
        <f>C10+C9</f>
        <v>49334442.200000003</v>
      </c>
      <c r="D8" s="270"/>
      <c r="E8" s="33"/>
    </row>
    <row r="9" spans="1:5" x14ac:dyDescent="0.25">
      <c r="A9" s="1"/>
      <c r="B9" s="79" t="s">
        <v>4</v>
      </c>
      <c r="C9" s="271">
        <v>8468513.9199999999</v>
      </c>
      <c r="D9" s="266"/>
      <c r="E9" s="33"/>
    </row>
    <row r="10" spans="1:5" x14ac:dyDescent="0.25">
      <c r="A10" s="1"/>
      <c r="B10" s="79" t="s">
        <v>5</v>
      </c>
      <c r="C10" s="271">
        <f>C12+C13+C14</f>
        <v>40865928.280000001</v>
      </c>
      <c r="D10" s="266"/>
      <c r="E10" s="33"/>
    </row>
    <row r="11" spans="1:5" ht="24" x14ac:dyDescent="0.25">
      <c r="A11" s="1"/>
      <c r="B11" s="80" t="s">
        <v>6</v>
      </c>
      <c r="C11" s="271"/>
      <c r="D11" s="266"/>
      <c r="E11" s="33"/>
    </row>
    <row r="12" spans="1:5" x14ac:dyDescent="0.25">
      <c r="A12" s="1"/>
      <c r="B12" s="81" t="s">
        <v>7</v>
      </c>
      <c r="C12" s="272">
        <v>0</v>
      </c>
      <c r="D12" s="273"/>
      <c r="E12" s="33"/>
    </row>
    <row r="13" spans="1:5" x14ac:dyDescent="0.25">
      <c r="A13" s="1"/>
      <c r="B13" s="81" t="s">
        <v>8</v>
      </c>
      <c r="C13" s="288">
        <v>0</v>
      </c>
      <c r="D13" s="260"/>
      <c r="E13" s="33"/>
    </row>
    <row r="14" spans="1:5" ht="12.75" thickBot="1" x14ac:dyDescent="0.3">
      <c r="A14" s="1"/>
      <c r="B14" s="82" t="s">
        <v>9</v>
      </c>
      <c r="C14" s="289">
        <v>40865928.280000001</v>
      </c>
      <c r="D14" s="290"/>
      <c r="E14" s="33"/>
    </row>
    <row r="15" spans="1:5" x14ac:dyDescent="0.25">
      <c r="A15" s="1"/>
      <c r="B15" s="83"/>
      <c r="C15" s="291"/>
      <c r="D15" s="292"/>
      <c r="E15" s="33"/>
    </row>
    <row r="16" spans="1:5" x14ac:dyDescent="0.25">
      <c r="A16" s="1"/>
      <c r="B16" s="84" t="s">
        <v>10</v>
      </c>
      <c r="C16" s="263">
        <f>C17+C20</f>
        <v>149686856.44</v>
      </c>
      <c r="D16" s="264"/>
      <c r="E16" s="33"/>
    </row>
    <row r="17" spans="1:5" x14ac:dyDescent="0.25">
      <c r="A17" s="1"/>
      <c r="B17" s="85" t="s">
        <v>11</v>
      </c>
      <c r="C17" s="255">
        <f>C18+C19</f>
        <v>149686856.44</v>
      </c>
      <c r="D17" s="256"/>
      <c r="E17" s="33"/>
    </row>
    <row r="18" spans="1:5" ht="24" x14ac:dyDescent="0.25">
      <c r="A18" s="1"/>
      <c r="B18" s="86" t="s">
        <v>12</v>
      </c>
      <c r="C18" s="265">
        <v>149686856.44</v>
      </c>
      <c r="D18" s="266"/>
      <c r="E18" s="33"/>
    </row>
    <row r="19" spans="1:5" ht="24" x14ac:dyDescent="0.25">
      <c r="A19" s="1"/>
      <c r="B19" s="86" t="s">
        <v>13</v>
      </c>
      <c r="C19" s="259">
        <v>0</v>
      </c>
      <c r="D19" s="260"/>
      <c r="E19" s="33"/>
    </row>
    <row r="20" spans="1:5" ht="24" x14ac:dyDescent="0.25">
      <c r="A20" s="1"/>
      <c r="B20" s="87" t="s">
        <v>14</v>
      </c>
      <c r="C20" s="261">
        <f>C21+C22+C23+C24</f>
        <v>0</v>
      </c>
      <c r="D20" s="262"/>
      <c r="E20" s="33"/>
    </row>
    <row r="21" spans="1:5" x14ac:dyDescent="0.25">
      <c r="A21" s="1"/>
      <c r="B21" s="88" t="s">
        <v>15</v>
      </c>
      <c r="C21" s="261">
        <v>0</v>
      </c>
      <c r="D21" s="262"/>
      <c r="E21" s="33"/>
    </row>
    <row r="22" spans="1:5" x14ac:dyDescent="0.25">
      <c r="A22" s="1"/>
      <c r="B22" s="88" t="s">
        <v>16</v>
      </c>
      <c r="C22" s="261">
        <v>0</v>
      </c>
      <c r="D22" s="262"/>
      <c r="E22" s="33"/>
    </row>
    <row r="23" spans="1:5" x14ac:dyDescent="0.25">
      <c r="A23" s="1"/>
      <c r="B23" s="88" t="s">
        <v>17</v>
      </c>
      <c r="C23" s="261">
        <v>0</v>
      </c>
      <c r="D23" s="262"/>
      <c r="E23" s="33"/>
    </row>
    <row r="24" spans="1:5" x14ac:dyDescent="0.25">
      <c r="A24" s="1"/>
      <c r="B24" s="88" t="s">
        <v>18</v>
      </c>
      <c r="C24" s="261">
        <v>0</v>
      </c>
      <c r="D24" s="262"/>
      <c r="E24" s="33"/>
    </row>
    <row r="25" spans="1:5" ht="12.75" thickBot="1" x14ac:dyDescent="0.3">
      <c r="A25" s="1"/>
      <c r="B25" s="89" t="s">
        <v>19</v>
      </c>
      <c r="C25" s="251"/>
      <c r="D25" s="252"/>
      <c r="E25" s="33"/>
    </row>
    <row r="26" spans="1:5" x14ac:dyDescent="0.25">
      <c r="A26" s="1"/>
      <c r="B26" s="90"/>
      <c r="C26" s="253"/>
      <c r="D26" s="254"/>
      <c r="E26" s="33"/>
    </row>
    <row r="27" spans="1:5" x14ac:dyDescent="0.25">
      <c r="A27" s="1"/>
      <c r="B27" s="84" t="s">
        <v>20</v>
      </c>
      <c r="C27" s="255">
        <f>C28+C33</f>
        <v>10284746.98</v>
      </c>
      <c r="D27" s="256"/>
      <c r="E27" s="33"/>
    </row>
    <row r="28" spans="1:5" ht="24" x14ac:dyDescent="0.25">
      <c r="A28" s="1"/>
      <c r="B28" s="87" t="s">
        <v>194</v>
      </c>
      <c r="C28" s="257">
        <v>10284746.98</v>
      </c>
      <c r="D28" s="258"/>
      <c r="E28" s="33"/>
    </row>
    <row r="29" spans="1:5" x14ac:dyDescent="0.25">
      <c r="A29" s="3" t="s">
        <v>21</v>
      </c>
      <c r="B29" s="88" t="s">
        <v>22</v>
      </c>
      <c r="C29" s="257">
        <v>0</v>
      </c>
      <c r="D29" s="258"/>
      <c r="E29" s="33"/>
    </row>
    <row r="30" spans="1:5" x14ac:dyDescent="0.25">
      <c r="A30" s="1"/>
      <c r="B30" s="88" t="s">
        <v>23</v>
      </c>
      <c r="C30" s="223">
        <v>0</v>
      </c>
      <c r="D30" s="224"/>
      <c r="E30" s="33"/>
    </row>
    <row r="31" spans="1:5" s="4" customFormat="1" x14ac:dyDescent="0.25">
      <c r="A31" s="2"/>
      <c r="B31" s="88" t="s">
        <v>24</v>
      </c>
      <c r="C31" s="223">
        <v>0</v>
      </c>
      <c r="D31" s="224"/>
      <c r="E31" s="48"/>
    </row>
    <row r="32" spans="1:5" s="4" customFormat="1" x14ac:dyDescent="0.25">
      <c r="B32" s="88" t="s">
        <v>25</v>
      </c>
      <c r="C32" s="223">
        <v>0</v>
      </c>
      <c r="D32" s="224"/>
      <c r="E32" s="48"/>
    </row>
    <row r="33" spans="1:7" s="4" customFormat="1" x14ac:dyDescent="0.25">
      <c r="B33" s="87" t="s">
        <v>26</v>
      </c>
      <c r="C33" s="205">
        <f>C34+C35+C36</f>
        <v>0</v>
      </c>
      <c r="D33" s="206"/>
      <c r="E33" s="48"/>
    </row>
    <row r="34" spans="1:7" s="4" customFormat="1" x14ac:dyDescent="0.25">
      <c r="B34" s="91" t="s">
        <v>27</v>
      </c>
      <c r="C34" s="225">
        <v>0</v>
      </c>
      <c r="D34" s="226"/>
      <c r="E34" s="48"/>
    </row>
    <row r="35" spans="1:7" s="5" customFormat="1" x14ac:dyDescent="0.25">
      <c r="A35" s="4"/>
      <c r="B35" s="91" t="s">
        <v>28</v>
      </c>
      <c r="C35" s="223">
        <v>0</v>
      </c>
      <c r="D35" s="224"/>
      <c r="E35" s="49"/>
    </row>
    <row r="36" spans="1:7" s="6" customFormat="1" ht="12.75" thickBot="1" x14ac:dyDescent="0.3">
      <c r="A36" s="5"/>
      <c r="B36" s="89" t="s">
        <v>29</v>
      </c>
      <c r="C36" s="231">
        <v>0</v>
      </c>
      <c r="D36" s="232"/>
      <c r="E36" s="50"/>
    </row>
    <row r="37" spans="1:7" x14ac:dyDescent="0.25">
      <c r="A37" s="6"/>
      <c r="B37" s="92"/>
      <c r="C37" s="229"/>
      <c r="D37" s="230"/>
      <c r="E37" s="33"/>
    </row>
    <row r="38" spans="1:7" x14ac:dyDescent="0.25">
      <c r="B38" s="84" t="s">
        <v>30</v>
      </c>
      <c r="C38" s="205">
        <f>C39+C41</f>
        <v>0</v>
      </c>
      <c r="D38" s="206"/>
      <c r="E38" s="33"/>
    </row>
    <row r="39" spans="1:7" x14ac:dyDescent="0.25">
      <c r="B39" s="93" t="s">
        <v>31</v>
      </c>
      <c r="C39" s="205">
        <v>0</v>
      </c>
      <c r="D39" s="206"/>
      <c r="E39" s="33"/>
    </row>
    <row r="40" spans="1:7" ht="24" x14ac:dyDescent="0.25">
      <c r="B40" s="86" t="s">
        <v>32</v>
      </c>
      <c r="C40" s="223">
        <v>0</v>
      </c>
      <c r="D40" s="224"/>
      <c r="E40" s="33"/>
    </row>
    <row r="41" spans="1:7" ht="12.75" thickBot="1" x14ac:dyDescent="0.3">
      <c r="B41" s="94" t="s">
        <v>33</v>
      </c>
      <c r="C41" s="241">
        <v>0</v>
      </c>
      <c r="D41" s="242"/>
      <c r="E41" s="33"/>
    </row>
    <row r="42" spans="1:7" x14ac:dyDescent="0.25">
      <c r="B42" s="95"/>
      <c r="C42" s="249"/>
      <c r="D42" s="250"/>
      <c r="E42" s="33"/>
    </row>
    <row r="43" spans="1:7" x14ac:dyDescent="0.25">
      <c r="B43" s="84" t="s">
        <v>34</v>
      </c>
      <c r="C43" s="245">
        <f>C44+C47</f>
        <v>816805379.69000006</v>
      </c>
      <c r="D43" s="246"/>
      <c r="E43" s="33" t="s">
        <v>171</v>
      </c>
    </row>
    <row r="44" spans="1:7" x14ac:dyDescent="0.25">
      <c r="B44" s="96" t="s">
        <v>35</v>
      </c>
      <c r="C44" s="245">
        <f>C45</f>
        <v>816690483.72000003</v>
      </c>
      <c r="D44" s="246"/>
      <c r="E44" s="33"/>
    </row>
    <row r="45" spans="1:7" ht="36" x14ac:dyDescent="0.25">
      <c r="B45" s="86" t="s">
        <v>36</v>
      </c>
      <c r="C45" s="245">
        <v>816690483.72000003</v>
      </c>
      <c r="D45" s="246"/>
      <c r="E45" s="33"/>
    </row>
    <row r="46" spans="1:7" ht="24" x14ac:dyDescent="0.25">
      <c r="B46" s="86" t="s">
        <v>37</v>
      </c>
      <c r="C46" s="245">
        <v>0</v>
      </c>
      <c r="D46" s="246"/>
      <c r="E46" s="33"/>
    </row>
    <row r="47" spans="1:7" x14ac:dyDescent="0.25">
      <c r="B47" s="85" t="s">
        <v>38</v>
      </c>
      <c r="C47" s="245">
        <f>C48</f>
        <v>114895.97</v>
      </c>
      <c r="D47" s="246"/>
      <c r="E47" s="33"/>
      <c r="G47" s="51" t="s">
        <v>171</v>
      </c>
    </row>
    <row r="48" spans="1:7" ht="36.75" thickBot="1" x14ac:dyDescent="0.3">
      <c r="B48" s="86" t="s">
        <v>39</v>
      </c>
      <c r="C48" s="247">
        <v>114895.97</v>
      </c>
      <c r="D48" s="248"/>
      <c r="E48" s="33"/>
    </row>
    <row r="49" spans="2:5" x14ac:dyDescent="0.25">
      <c r="B49" s="97"/>
      <c r="C49" s="243"/>
      <c r="D49" s="244"/>
      <c r="E49" s="33"/>
    </row>
    <row r="50" spans="2:5" x14ac:dyDescent="0.25">
      <c r="B50" s="84" t="s">
        <v>40</v>
      </c>
      <c r="C50" s="223">
        <f>C52+C53+C54</f>
        <v>110665255.17</v>
      </c>
      <c r="D50" s="224"/>
      <c r="E50" s="33"/>
    </row>
    <row r="51" spans="2:5" x14ac:dyDescent="0.25">
      <c r="B51" s="98" t="s">
        <v>41</v>
      </c>
      <c r="C51" s="223"/>
      <c r="D51" s="224"/>
      <c r="E51" s="33"/>
    </row>
    <row r="52" spans="2:5" x14ac:dyDescent="0.25">
      <c r="B52" s="99" t="s">
        <v>42</v>
      </c>
      <c r="C52" s="203">
        <v>110665255.17</v>
      </c>
      <c r="D52" s="204"/>
      <c r="E52" s="33"/>
    </row>
    <row r="53" spans="2:5" x14ac:dyDescent="0.25">
      <c r="B53" s="99" t="s">
        <v>43</v>
      </c>
      <c r="C53" s="205">
        <v>0</v>
      </c>
      <c r="D53" s="206"/>
    </row>
    <row r="54" spans="2:5" x14ac:dyDescent="0.25">
      <c r="B54" s="86" t="s">
        <v>44</v>
      </c>
      <c r="C54" s="205">
        <v>0</v>
      </c>
      <c r="D54" s="206"/>
      <c r="E54" s="33"/>
    </row>
    <row r="55" spans="2:5" ht="12.75" thickBot="1" x14ac:dyDescent="0.3">
      <c r="B55" s="100" t="s">
        <v>45</v>
      </c>
      <c r="C55" s="241">
        <v>0</v>
      </c>
      <c r="D55" s="242"/>
    </row>
    <row r="56" spans="2:5" x14ac:dyDescent="0.25">
      <c r="B56" s="97"/>
      <c r="C56" s="229"/>
      <c r="D56" s="230"/>
    </row>
    <row r="57" spans="2:5" x14ac:dyDescent="0.25">
      <c r="B57" s="84" t="s">
        <v>46</v>
      </c>
      <c r="C57" s="223">
        <f>C59+C62</f>
        <v>543559.78</v>
      </c>
      <c r="D57" s="224"/>
    </row>
    <row r="58" spans="2:5" x14ac:dyDescent="0.25">
      <c r="B58" s="91" t="s">
        <v>47</v>
      </c>
      <c r="C58" s="223"/>
      <c r="D58" s="224"/>
    </row>
    <row r="59" spans="2:5" x14ac:dyDescent="0.25">
      <c r="B59" s="101" t="s">
        <v>48</v>
      </c>
      <c r="C59" s="205">
        <f>C60</f>
        <v>0</v>
      </c>
      <c r="D59" s="206"/>
    </row>
    <row r="60" spans="2:5" x14ac:dyDescent="0.25">
      <c r="B60" s="99" t="s">
        <v>49</v>
      </c>
      <c r="C60" s="205">
        <v>0</v>
      </c>
      <c r="D60" s="206"/>
    </row>
    <row r="61" spans="2:5" x14ac:dyDescent="0.25">
      <c r="B61" s="102" t="s">
        <v>50</v>
      </c>
      <c r="C61" s="223"/>
      <c r="D61" s="224"/>
    </row>
    <row r="62" spans="2:5" x14ac:dyDescent="0.2">
      <c r="B62" s="103" t="s">
        <v>51</v>
      </c>
      <c r="C62" s="223">
        <f>C63</f>
        <v>543559.78</v>
      </c>
      <c r="D62" s="224"/>
    </row>
    <row r="63" spans="2:5" x14ac:dyDescent="0.25">
      <c r="B63" s="99" t="s">
        <v>49</v>
      </c>
      <c r="C63" s="223">
        <v>543559.78</v>
      </c>
      <c r="D63" s="224"/>
    </row>
    <row r="64" spans="2:5" ht="12.75" thickBot="1" x14ac:dyDescent="0.3">
      <c r="B64" s="104" t="s">
        <v>50</v>
      </c>
      <c r="C64" s="209"/>
      <c r="D64" s="210"/>
    </row>
    <row r="65" spans="2:6" ht="12.75" thickBot="1" x14ac:dyDescent="0.3">
      <c r="B65" s="105"/>
      <c r="C65" s="237"/>
      <c r="D65" s="238"/>
    </row>
    <row r="66" spans="2:6" ht="12.75" thickBot="1" x14ac:dyDescent="0.3">
      <c r="B66" s="106" t="s">
        <v>52</v>
      </c>
      <c r="C66" s="239">
        <f>C67+C74+C80</f>
        <v>180575125.03</v>
      </c>
      <c r="D66" s="240"/>
    </row>
    <row r="67" spans="2:6" ht="24" x14ac:dyDescent="0.25">
      <c r="B67" s="107" t="s">
        <v>53</v>
      </c>
      <c r="C67" s="233">
        <f>C68+C69+C70+C71</f>
        <v>23856361.759999998</v>
      </c>
      <c r="D67" s="234"/>
      <c r="F67" s="33"/>
    </row>
    <row r="68" spans="2:6" x14ac:dyDescent="0.25">
      <c r="B68" s="88" t="s">
        <v>15</v>
      </c>
      <c r="C68" s="223">
        <v>9396245.8399999999</v>
      </c>
      <c r="D68" s="224"/>
      <c r="F68" s="45"/>
    </row>
    <row r="69" spans="2:6" x14ac:dyDescent="0.25">
      <c r="B69" s="88" t="s">
        <v>16</v>
      </c>
      <c r="C69" s="223">
        <v>2712235.83</v>
      </c>
      <c r="D69" s="224"/>
      <c r="F69" s="33"/>
    </row>
    <row r="70" spans="2:6" x14ac:dyDescent="0.25">
      <c r="B70" s="88" t="s">
        <v>17</v>
      </c>
      <c r="C70" s="223">
        <v>11747880.09</v>
      </c>
      <c r="D70" s="224"/>
      <c r="F70" s="33"/>
    </row>
    <row r="71" spans="2:6" x14ac:dyDescent="0.25">
      <c r="B71" s="88" t="s">
        <v>18</v>
      </c>
      <c r="C71" s="205">
        <v>0</v>
      </c>
      <c r="D71" s="206"/>
      <c r="F71" s="33"/>
    </row>
    <row r="72" spans="2:6" ht="12.75" thickBot="1" x14ac:dyDescent="0.3">
      <c r="B72" s="108" t="s">
        <v>54</v>
      </c>
      <c r="C72" s="235"/>
      <c r="D72" s="236"/>
      <c r="F72" s="33"/>
    </row>
    <row r="73" spans="2:6" x14ac:dyDescent="0.25">
      <c r="B73" s="109"/>
      <c r="C73" s="229"/>
      <c r="D73" s="230"/>
      <c r="F73" s="33"/>
    </row>
    <row r="74" spans="2:6" ht="24" x14ac:dyDescent="0.25">
      <c r="B74" s="84" t="s">
        <v>55</v>
      </c>
      <c r="C74" s="223">
        <f>C77+C75</f>
        <v>125374308.15000001</v>
      </c>
      <c r="D74" s="224"/>
      <c r="F74" s="33"/>
    </row>
    <row r="75" spans="2:6" x14ac:dyDescent="0.25">
      <c r="B75" s="7" t="s">
        <v>56</v>
      </c>
      <c r="C75" s="223">
        <f>C76</f>
        <v>64020923.039999999</v>
      </c>
      <c r="D75" s="224"/>
      <c r="F75" s="33"/>
    </row>
    <row r="76" spans="2:6" ht="24" x14ac:dyDescent="0.25">
      <c r="B76" s="86" t="s">
        <v>57</v>
      </c>
      <c r="C76" s="223">
        <v>64020923.039999999</v>
      </c>
      <c r="D76" s="224"/>
      <c r="F76" s="33"/>
    </row>
    <row r="77" spans="2:6" x14ac:dyDescent="0.25">
      <c r="B77" s="7" t="s">
        <v>58</v>
      </c>
      <c r="C77" s="223">
        <f>C78</f>
        <v>61353385.109999999</v>
      </c>
      <c r="D77" s="224"/>
      <c r="F77" s="33"/>
    </row>
    <row r="78" spans="2:6" ht="24.75" thickBot="1" x14ac:dyDescent="0.3">
      <c r="B78" s="100" t="s">
        <v>57</v>
      </c>
      <c r="C78" s="231">
        <v>61353385.109999999</v>
      </c>
      <c r="D78" s="232"/>
      <c r="F78" s="33"/>
    </row>
    <row r="79" spans="2:6" x14ac:dyDescent="0.25">
      <c r="B79" s="97"/>
      <c r="C79" s="229"/>
      <c r="D79" s="230"/>
      <c r="F79" s="33"/>
    </row>
    <row r="80" spans="2:6" x14ac:dyDescent="0.25">
      <c r="B80" s="84" t="s">
        <v>59</v>
      </c>
      <c r="C80" s="223">
        <f>C81+C83</f>
        <v>31344455.120000001</v>
      </c>
      <c r="D80" s="224"/>
      <c r="F80" s="33"/>
    </row>
    <row r="81" spans="2:6" x14ac:dyDescent="0.25">
      <c r="B81" s="7" t="s">
        <v>60</v>
      </c>
      <c r="C81" s="205">
        <f>C82</f>
        <v>0</v>
      </c>
      <c r="D81" s="206"/>
      <c r="F81" s="33"/>
    </row>
    <row r="82" spans="2:6" ht="36" x14ac:dyDescent="0.25">
      <c r="B82" s="86" t="s">
        <v>61</v>
      </c>
      <c r="C82" s="205">
        <v>0</v>
      </c>
      <c r="D82" s="206"/>
      <c r="F82" s="33"/>
    </row>
    <row r="83" spans="2:6" x14ac:dyDescent="0.25">
      <c r="B83" s="7" t="s">
        <v>62</v>
      </c>
      <c r="C83" s="223">
        <f>C84</f>
        <v>31344455.120000001</v>
      </c>
      <c r="D83" s="224"/>
      <c r="F83" s="33"/>
    </row>
    <row r="84" spans="2:6" ht="36.75" thickBot="1" x14ac:dyDescent="0.3">
      <c r="B84" s="100" t="s">
        <v>61</v>
      </c>
      <c r="C84" s="231">
        <v>31344455.120000001</v>
      </c>
      <c r="D84" s="232"/>
    </row>
    <row r="85" spans="2:6" ht="12.75" thickBot="1" x14ac:dyDescent="0.3">
      <c r="B85" s="8"/>
      <c r="C85" s="193"/>
      <c r="D85" s="194"/>
    </row>
    <row r="86" spans="2:6" ht="12.75" thickBot="1" x14ac:dyDescent="0.3">
      <c r="B86" s="131" t="s">
        <v>63</v>
      </c>
      <c r="C86" s="132"/>
      <c r="D86" s="133"/>
    </row>
    <row r="87" spans="2:6" x14ac:dyDescent="0.25">
      <c r="B87" s="42"/>
      <c r="C87" s="43"/>
      <c r="D87" s="44"/>
    </row>
    <row r="88" spans="2:6" x14ac:dyDescent="0.25">
      <c r="B88" s="9" t="s">
        <v>170</v>
      </c>
      <c r="C88" s="227">
        <f>C89+C111+C139</f>
        <v>202675198</v>
      </c>
      <c r="D88" s="228"/>
    </row>
    <row r="89" spans="2:6" x14ac:dyDescent="0.25">
      <c r="B89" s="84" t="s">
        <v>64</v>
      </c>
      <c r="C89" s="189">
        <f>C90+C93+C96+C99+C102+C105+C108</f>
        <v>25728318.140000001</v>
      </c>
      <c r="D89" s="190"/>
    </row>
    <row r="90" spans="2:6" x14ac:dyDescent="0.25">
      <c r="B90" s="7" t="s">
        <v>65</v>
      </c>
      <c r="C90" s="205">
        <f>C91</f>
        <v>0</v>
      </c>
      <c r="D90" s="206"/>
    </row>
    <row r="91" spans="2:6" x14ac:dyDescent="0.25">
      <c r="B91" s="10" t="s">
        <v>66</v>
      </c>
      <c r="C91" s="205">
        <v>0</v>
      </c>
      <c r="D91" s="206"/>
    </row>
    <row r="92" spans="2:6" x14ac:dyDescent="0.25">
      <c r="B92" s="10" t="s">
        <v>67</v>
      </c>
      <c r="C92" s="223"/>
      <c r="D92" s="224"/>
    </row>
    <row r="93" spans="2:6" x14ac:dyDescent="0.25">
      <c r="B93" s="7" t="s">
        <v>68</v>
      </c>
      <c r="C93" s="205">
        <f>C94</f>
        <v>0</v>
      </c>
      <c r="D93" s="206"/>
    </row>
    <row r="94" spans="2:6" x14ac:dyDescent="0.25">
      <c r="B94" s="10" t="s">
        <v>66</v>
      </c>
      <c r="C94" s="225">
        <v>0</v>
      </c>
      <c r="D94" s="226"/>
    </row>
    <row r="95" spans="2:6" x14ac:dyDescent="0.25">
      <c r="B95" s="10" t="s">
        <v>67</v>
      </c>
      <c r="C95" s="223"/>
      <c r="D95" s="224"/>
    </row>
    <row r="96" spans="2:6" x14ac:dyDescent="0.25">
      <c r="B96" s="7" t="s">
        <v>69</v>
      </c>
      <c r="C96" s="205">
        <f>C97</f>
        <v>0</v>
      </c>
      <c r="D96" s="206"/>
    </row>
    <row r="97" spans="2:4" x14ac:dyDescent="0.25">
      <c r="B97" s="10" t="s">
        <v>66</v>
      </c>
      <c r="C97" s="205">
        <v>0</v>
      </c>
      <c r="D97" s="206"/>
    </row>
    <row r="98" spans="2:4" x14ac:dyDescent="0.25">
      <c r="B98" s="10" t="s">
        <v>67</v>
      </c>
      <c r="C98" s="223"/>
      <c r="D98" s="224"/>
    </row>
    <row r="99" spans="2:4" x14ac:dyDescent="0.25">
      <c r="B99" s="7" t="s">
        <v>70</v>
      </c>
      <c r="C99" s="205">
        <f>C100</f>
        <v>0</v>
      </c>
      <c r="D99" s="206"/>
    </row>
    <row r="100" spans="2:4" x14ac:dyDescent="0.25">
      <c r="B100" s="10" t="s">
        <v>66</v>
      </c>
      <c r="C100" s="205">
        <v>0</v>
      </c>
      <c r="D100" s="206"/>
    </row>
    <row r="101" spans="2:4" x14ac:dyDescent="0.25">
      <c r="B101" s="10" t="s">
        <v>67</v>
      </c>
      <c r="C101" s="223"/>
      <c r="D101" s="224"/>
    </row>
    <row r="102" spans="2:4" x14ac:dyDescent="0.25">
      <c r="B102" s="7" t="s">
        <v>71</v>
      </c>
      <c r="C102" s="223">
        <f>C103</f>
        <v>3671567.96</v>
      </c>
      <c r="D102" s="224"/>
    </row>
    <row r="103" spans="2:4" x14ac:dyDescent="0.25">
      <c r="B103" s="10" t="s">
        <v>66</v>
      </c>
      <c r="C103" s="223">
        <v>3671567.96</v>
      </c>
      <c r="D103" s="224"/>
    </row>
    <row r="104" spans="2:4" x14ac:dyDescent="0.25">
      <c r="B104" s="10" t="s">
        <v>67</v>
      </c>
      <c r="C104" s="223"/>
      <c r="D104" s="224"/>
    </row>
    <row r="105" spans="2:4" x14ac:dyDescent="0.25">
      <c r="B105" s="7" t="s">
        <v>72</v>
      </c>
      <c r="C105" s="223">
        <f>C106</f>
        <v>480811.8</v>
      </c>
      <c r="D105" s="224"/>
    </row>
    <row r="106" spans="2:4" x14ac:dyDescent="0.25">
      <c r="B106" s="10" t="s">
        <v>66</v>
      </c>
      <c r="C106" s="223">
        <v>480811.8</v>
      </c>
      <c r="D106" s="224"/>
    </row>
    <row r="107" spans="2:4" x14ac:dyDescent="0.25">
      <c r="B107" s="10" t="s">
        <v>67</v>
      </c>
      <c r="C107" s="223"/>
      <c r="D107" s="224"/>
    </row>
    <row r="108" spans="2:4" x14ac:dyDescent="0.25">
      <c r="B108" s="87" t="s">
        <v>73</v>
      </c>
      <c r="C108" s="223">
        <f>C109</f>
        <v>21575938.379999999</v>
      </c>
      <c r="D108" s="224"/>
    </row>
    <row r="109" spans="2:4" x14ac:dyDescent="0.25">
      <c r="B109" s="10" t="s">
        <v>66</v>
      </c>
      <c r="C109" s="223">
        <v>21575938.379999999</v>
      </c>
      <c r="D109" s="224"/>
    </row>
    <row r="110" spans="2:4" ht="12.75" thickBot="1" x14ac:dyDescent="0.3">
      <c r="B110" s="12" t="s">
        <v>67</v>
      </c>
      <c r="C110" s="218"/>
      <c r="D110" s="219"/>
    </row>
    <row r="111" spans="2:4" ht="36" x14ac:dyDescent="0.25">
      <c r="B111" s="107" t="s">
        <v>74</v>
      </c>
      <c r="C111" s="220">
        <f>C112+C115+C118+C121+C124+C127+C130+C133+C136</f>
        <v>174380157.09999999</v>
      </c>
      <c r="D111" s="221"/>
    </row>
    <row r="112" spans="2:4" x14ac:dyDescent="0.25">
      <c r="B112" s="7" t="s">
        <v>75</v>
      </c>
      <c r="C112" s="216">
        <f>C113</f>
        <v>0</v>
      </c>
      <c r="D112" s="217"/>
    </row>
    <row r="113" spans="2:4" x14ac:dyDescent="0.25">
      <c r="B113" s="10" t="s">
        <v>66</v>
      </c>
      <c r="C113" s="216">
        <v>0</v>
      </c>
      <c r="D113" s="217"/>
    </row>
    <row r="114" spans="2:4" x14ac:dyDescent="0.25">
      <c r="B114" s="10" t="s">
        <v>67</v>
      </c>
      <c r="C114" s="222"/>
      <c r="D114" s="184"/>
    </row>
    <row r="115" spans="2:4" x14ac:dyDescent="0.25">
      <c r="B115" s="7" t="s">
        <v>76</v>
      </c>
      <c r="C115" s="216">
        <f>C116</f>
        <v>0</v>
      </c>
      <c r="D115" s="217"/>
    </row>
    <row r="116" spans="2:4" x14ac:dyDescent="0.25">
      <c r="B116" s="10" t="s">
        <v>66</v>
      </c>
      <c r="C116" s="216">
        <v>0</v>
      </c>
      <c r="D116" s="217"/>
    </row>
    <row r="117" spans="2:4" x14ac:dyDescent="0.25">
      <c r="B117" s="10" t="s">
        <v>67</v>
      </c>
      <c r="C117" s="215"/>
      <c r="D117" s="186"/>
    </row>
    <row r="118" spans="2:4" x14ac:dyDescent="0.25">
      <c r="B118" s="7" t="s">
        <v>77</v>
      </c>
      <c r="C118" s="216">
        <f>C119</f>
        <v>0</v>
      </c>
      <c r="D118" s="217"/>
    </row>
    <row r="119" spans="2:4" x14ac:dyDescent="0.25">
      <c r="B119" s="10" t="s">
        <v>66</v>
      </c>
      <c r="C119" s="216">
        <v>0</v>
      </c>
      <c r="D119" s="217"/>
    </row>
    <row r="120" spans="2:4" x14ac:dyDescent="0.25">
      <c r="B120" s="10" t="s">
        <v>67</v>
      </c>
      <c r="C120" s="215"/>
      <c r="D120" s="186"/>
    </row>
    <row r="121" spans="2:4" x14ac:dyDescent="0.25">
      <c r="B121" s="7" t="s">
        <v>78</v>
      </c>
      <c r="C121" s="216">
        <f>C122</f>
        <v>0</v>
      </c>
      <c r="D121" s="217"/>
    </row>
    <row r="122" spans="2:4" x14ac:dyDescent="0.25">
      <c r="B122" s="10" t="s">
        <v>66</v>
      </c>
      <c r="C122" s="216">
        <v>0</v>
      </c>
      <c r="D122" s="217"/>
    </row>
    <row r="123" spans="2:4" x14ac:dyDescent="0.25">
      <c r="B123" s="10" t="s">
        <v>67</v>
      </c>
      <c r="C123" s="215"/>
      <c r="D123" s="186"/>
    </row>
    <row r="124" spans="2:4" x14ac:dyDescent="0.25">
      <c r="B124" s="7" t="s">
        <v>79</v>
      </c>
      <c r="C124" s="216">
        <f>C125</f>
        <v>0</v>
      </c>
      <c r="D124" s="217"/>
    </row>
    <row r="125" spans="2:4" x14ac:dyDescent="0.25">
      <c r="B125" s="10" t="s">
        <v>66</v>
      </c>
      <c r="C125" s="216">
        <v>0</v>
      </c>
      <c r="D125" s="217"/>
    </row>
    <row r="126" spans="2:4" x14ac:dyDescent="0.25">
      <c r="B126" s="10" t="s">
        <v>67</v>
      </c>
      <c r="C126" s="215"/>
      <c r="D126" s="186"/>
    </row>
    <row r="127" spans="2:4" x14ac:dyDescent="0.25">
      <c r="B127" s="7" t="s">
        <v>80</v>
      </c>
      <c r="C127" s="207">
        <f>C128</f>
        <v>174380157.09999999</v>
      </c>
      <c r="D127" s="208"/>
    </row>
    <row r="128" spans="2:4" x14ac:dyDescent="0.25">
      <c r="B128" s="10" t="s">
        <v>66</v>
      </c>
      <c r="C128" s="207">
        <v>174380157.09999999</v>
      </c>
      <c r="D128" s="208"/>
    </row>
    <row r="129" spans="2:4" x14ac:dyDescent="0.25">
      <c r="B129" s="10" t="s">
        <v>67</v>
      </c>
      <c r="C129" s="215"/>
      <c r="D129" s="186"/>
    </row>
    <row r="130" spans="2:4" x14ac:dyDescent="0.25">
      <c r="B130" s="7" t="s">
        <v>81</v>
      </c>
      <c r="C130" s="213">
        <f>C131</f>
        <v>0</v>
      </c>
      <c r="D130" s="214"/>
    </row>
    <row r="131" spans="2:4" x14ac:dyDescent="0.25">
      <c r="B131" s="10" t="s">
        <v>66</v>
      </c>
      <c r="C131" s="213">
        <v>0</v>
      </c>
      <c r="D131" s="214"/>
    </row>
    <row r="132" spans="2:4" x14ac:dyDescent="0.25">
      <c r="B132" s="10" t="s">
        <v>67</v>
      </c>
      <c r="C132" s="215"/>
      <c r="D132" s="186"/>
    </row>
    <row r="133" spans="2:4" x14ac:dyDescent="0.25">
      <c r="B133" s="7" t="s">
        <v>82</v>
      </c>
      <c r="C133" s="213">
        <f>C134</f>
        <v>0</v>
      </c>
      <c r="D133" s="214"/>
    </row>
    <row r="134" spans="2:4" x14ac:dyDescent="0.25">
      <c r="B134" s="10" t="s">
        <v>66</v>
      </c>
      <c r="C134" s="213">
        <v>0</v>
      </c>
      <c r="D134" s="214"/>
    </row>
    <row r="135" spans="2:4" x14ac:dyDescent="0.25">
      <c r="B135" s="10" t="s">
        <v>67</v>
      </c>
      <c r="C135" s="215"/>
      <c r="D135" s="186"/>
    </row>
    <row r="136" spans="2:4" x14ac:dyDescent="0.25">
      <c r="B136" s="7" t="s">
        <v>83</v>
      </c>
      <c r="C136" s="213">
        <f>C137</f>
        <v>0</v>
      </c>
      <c r="D136" s="214"/>
    </row>
    <row r="137" spans="2:4" x14ac:dyDescent="0.25">
      <c r="B137" s="10" t="s">
        <v>66</v>
      </c>
      <c r="C137" s="213">
        <v>0</v>
      </c>
      <c r="D137" s="214"/>
    </row>
    <row r="138" spans="2:4" ht="12.75" thickBot="1" x14ac:dyDescent="0.3">
      <c r="B138" s="12" t="s">
        <v>67</v>
      </c>
      <c r="C138" s="197"/>
      <c r="D138" s="198"/>
    </row>
    <row r="139" spans="2:4" x14ac:dyDescent="0.25">
      <c r="B139" s="84" t="s">
        <v>84</v>
      </c>
      <c r="C139" s="195">
        <f>C140+C143+C146+C149+C152</f>
        <v>2566722.7599999998</v>
      </c>
      <c r="D139" s="196"/>
    </row>
    <row r="140" spans="2:4" x14ac:dyDescent="0.25">
      <c r="B140" s="7" t="s">
        <v>85</v>
      </c>
      <c r="C140" s="205">
        <f>C141</f>
        <v>0</v>
      </c>
      <c r="D140" s="206"/>
    </row>
    <row r="141" spans="2:4" x14ac:dyDescent="0.25">
      <c r="B141" s="10" t="s">
        <v>66</v>
      </c>
      <c r="C141" s="205">
        <v>0</v>
      </c>
      <c r="D141" s="206"/>
    </row>
    <row r="142" spans="2:4" x14ac:dyDescent="0.25">
      <c r="B142" s="10" t="s">
        <v>67</v>
      </c>
      <c r="C142" s="211"/>
      <c r="D142" s="212"/>
    </row>
    <row r="143" spans="2:4" x14ac:dyDescent="0.25">
      <c r="B143" s="7" t="s">
        <v>86</v>
      </c>
      <c r="C143" s="205">
        <f>C144</f>
        <v>0</v>
      </c>
      <c r="D143" s="206"/>
    </row>
    <row r="144" spans="2:4" x14ac:dyDescent="0.25">
      <c r="B144" s="10" t="s">
        <v>66</v>
      </c>
      <c r="C144" s="205">
        <v>0</v>
      </c>
      <c r="D144" s="206"/>
    </row>
    <row r="145" spans="2:7" x14ac:dyDescent="0.25">
      <c r="B145" s="10" t="s">
        <v>67</v>
      </c>
      <c r="C145" s="207"/>
      <c r="D145" s="208"/>
    </row>
    <row r="146" spans="2:7" ht="24" x14ac:dyDescent="0.25">
      <c r="B146" s="87" t="s">
        <v>87</v>
      </c>
      <c r="C146" s="205">
        <f>C147</f>
        <v>0</v>
      </c>
      <c r="D146" s="206"/>
    </row>
    <row r="147" spans="2:7" x14ac:dyDescent="0.25">
      <c r="B147" s="10" t="s">
        <v>66</v>
      </c>
      <c r="C147" s="205">
        <v>0</v>
      </c>
      <c r="D147" s="206"/>
    </row>
    <row r="148" spans="2:7" x14ac:dyDescent="0.25">
      <c r="B148" s="10" t="s">
        <v>67</v>
      </c>
      <c r="C148" s="207"/>
      <c r="D148" s="208"/>
    </row>
    <row r="149" spans="2:7" x14ac:dyDescent="0.25">
      <c r="B149" s="7" t="s">
        <v>88</v>
      </c>
      <c r="C149" s="205">
        <f>C150</f>
        <v>1990581</v>
      </c>
      <c r="D149" s="206"/>
    </row>
    <row r="150" spans="2:7" x14ac:dyDescent="0.25">
      <c r="B150" s="10" t="s">
        <v>66</v>
      </c>
      <c r="C150" s="205">
        <v>1990581</v>
      </c>
      <c r="D150" s="206"/>
    </row>
    <row r="151" spans="2:7" x14ac:dyDescent="0.25">
      <c r="B151" s="10" t="s">
        <v>67</v>
      </c>
      <c r="C151" s="207"/>
      <c r="D151" s="208"/>
    </row>
    <row r="152" spans="2:7" x14ac:dyDescent="0.25">
      <c r="B152" s="7" t="s">
        <v>89</v>
      </c>
      <c r="C152" s="207">
        <f>C153</f>
        <v>576141.76</v>
      </c>
      <c r="D152" s="208"/>
    </row>
    <row r="153" spans="2:7" x14ac:dyDescent="0.25">
      <c r="B153" s="10" t="s">
        <v>66</v>
      </c>
      <c r="C153" s="207">
        <v>576141.76</v>
      </c>
      <c r="D153" s="208"/>
    </row>
    <row r="154" spans="2:7" ht="12.75" thickBot="1" x14ac:dyDescent="0.3">
      <c r="B154" s="12" t="s">
        <v>67</v>
      </c>
      <c r="C154" s="209"/>
      <c r="D154" s="210"/>
    </row>
    <row r="155" spans="2:7" x14ac:dyDescent="0.25">
      <c r="B155" s="84" t="s">
        <v>90</v>
      </c>
      <c r="C155" s="201">
        <f>C157+C158+C159+C160+C161+C162</f>
        <v>143183000.03</v>
      </c>
      <c r="D155" s="202"/>
    </row>
    <row r="156" spans="2:7" x14ac:dyDescent="0.25">
      <c r="B156" s="88" t="s">
        <v>91</v>
      </c>
      <c r="C156" s="203"/>
      <c r="D156" s="204"/>
    </row>
    <row r="157" spans="2:7" x14ac:dyDescent="0.25">
      <c r="B157" s="110" t="s">
        <v>92</v>
      </c>
      <c r="C157" s="195">
        <v>75893982.920000002</v>
      </c>
      <c r="D157" s="196"/>
    </row>
    <row r="158" spans="2:7" x14ac:dyDescent="0.25">
      <c r="B158" s="110" t="s">
        <v>93</v>
      </c>
      <c r="C158" s="195">
        <v>32273532.219999999</v>
      </c>
      <c r="D158" s="196"/>
    </row>
    <row r="159" spans="2:7" x14ac:dyDescent="0.25">
      <c r="B159" s="110" t="s">
        <v>94</v>
      </c>
      <c r="C159" s="195">
        <v>0</v>
      </c>
      <c r="D159" s="196"/>
      <c r="G159" s="2" t="s">
        <v>171</v>
      </c>
    </row>
    <row r="160" spans="2:7" x14ac:dyDescent="0.25">
      <c r="B160" s="110" t="s">
        <v>189</v>
      </c>
      <c r="C160" s="195">
        <v>22012906.93</v>
      </c>
      <c r="D160" s="196"/>
      <c r="E160" s="2" t="s">
        <v>172</v>
      </c>
    </row>
    <row r="161" spans="2:4" x14ac:dyDescent="0.25">
      <c r="B161" s="110" t="s">
        <v>190</v>
      </c>
      <c r="C161" s="195">
        <v>13002577.960000001</v>
      </c>
      <c r="D161" s="196"/>
    </row>
    <row r="162" spans="2:4" ht="24.75" thickBot="1" x14ac:dyDescent="0.3">
      <c r="B162" s="111" t="s">
        <v>191</v>
      </c>
      <c r="C162" s="197">
        <v>0</v>
      </c>
      <c r="D162" s="198"/>
    </row>
    <row r="163" spans="2:4" ht="12.75" thickBot="1" x14ac:dyDescent="0.3">
      <c r="B163" s="13"/>
      <c r="C163" s="193"/>
      <c r="D163" s="194"/>
    </row>
    <row r="164" spans="2:4" ht="12.75" thickBot="1" x14ac:dyDescent="0.3">
      <c r="B164" s="131" t="s">
        <v>169</v>
      </c>
      <c r="C164" s="132"/>
      <c r="D164" s="133"/>
    </row>
    <row r="165" spans="2:4" ht="12.75" thickBot="1" x14ac:dyDescent="0.3">
      <c r="B165" s="14"/>
      <c r="C165" s="172"/>
      <c r="D165" s="174"/>
    </row>
    <row r="166" spans="2:4" x14ac:dyDescent="0.25">
      <c r="B166" s="9"/>
      <c r="C166" s="199"/>
      <c r="D166" s="200"/>
    </row>
    <row r="167" spans="2:4" x14ac:dyDescent="0.25">
      <c r="B167" s="7" t="s">
        <v>95</v>
      </c>
      <c r="C167" s="187">
        <v>335662104.22000003</v>
      </c>
      <c r="D167" s="188"/>
    </row>
    <row r="168" spans="2:4" x14ac:dyDescent="0.25">
      <c r="B168" s="10" t="s">
        <v>96</v>
      </c>
      <c r="C168" s="189"/>
      <c r="D168" s="190"/>
    </row>
    <row r="169" spans="2:4" x14ac:dyDescent="0.25">
      <c r="B169" s="7" t="s">
        <v>97</v>
      </c>
      <c r="C169" s="189">
        <v>399752500.67000002</v>
      </c>
      <c r="D169" s="190"/>
    </row>
    <row r="170" spans="2:4" ht="24.75" thickBot="1" x14ac:dyDescent="0.3">
      <c r="B170" s="11" t="s">
        <v>98</v>
      </c>
      <c r="C170" s="191"/>
      <c r="D170" s="192"/>
    </row>
    <row r="171" spans="2:4" ht="12.75" thickBot="1" x14ac:dyDescent="0.3">
      <c r="B171" s="8"/>
      <c r="C171" s="193"/>
      <c r="D171" s="194"/>
    </row>
    <row r="172" spans="2:4" ht="12.75" thickBot="1" x14ac:dyDescent="0.3">
      <c r="B172" s="131" t="s">
        <v>99</v>
      </c>
      <c r="C172" s="132"/>
      <c r="D172" s="133"/>
    </row>
    <row r="173" spans="2:4" ht="12.75" thickBot="1" x14ac:dyDescent="0.3">
      <c r="B173" s="178" t="s">
        <v>3</v>
      </c>
      <c r="C173" s="179"/>
      <c r="D173" s="180"/>
    </row>
    <row r="174" spans="2:4" ht="12.75" thickBot="1" x14ac:dyDescent="0.3">
      <c r="B174" s="15" t="s">
        <v>100</v>
      </c>
      <c r="C174" s="16" t="s">
        <v>176</v>
      </c>
      <c r="D174" s="17" t="s">
        <v>174</v>
      </c>
    </row>
    <row r="175" spans="2:4" x14ac:dyDescent="0.2">
      <c r="B175" s="58" t="s">
        <v>101</v>
      </c>
      <c r="C175" s="74">
        <v>54999.68</v>
      </c>
      <c r="D175" s="75">
        <v>52499.59</v>
      </c>
    </row>
    <row r="176" spans="2:4" x14ac:dyDescent="0.2">
      <c r="B176" s="59" t="s">
        <v>102</v>
      </c>
      <c r="C176" s="69">
        <v>5515693.7999999998</v>
      </c>
      <c r="D176" s="68">
        <v>8683137.3399999999</v>
      </c>
    </row>
    <row r="177" spans="2:7" x14ac:dyDescent="0.2">
      <c r="B177" s="59" t="s">
        <v>103</v>
      </c>
      <c r="C177" s="69"/>
      <c r="D177" s="68">
        <v>0</v>
      </c>
    </row>
    <row r="178" spans="2:7" x14ac:dyDescent="0.2">
      <c r="B178" s="59" t="s">
        <v>104</v>
      </c>
      <c r="C178" s="69">
        <v>40865928.280000001</v>
      </c>
      <c r="D178" s="68">
        <v>38059842.770000003</v>
      </c>
    </row>
    <row r="179" spans="2:7" x14ac:dyDescent="0.2">
      <c r="B179" s="59" t="s">
        <v>105</v>
      </c>
      <c r="C179" s="69">
        <v>788243.48</v>
      </c>
      <c r="D179" s="68">
        <v>542172.67000000004</v>
      </c>
    </row>
    <row r="180" spans="2:7" x14ac:dyDescent="0.2">
      <c r="B180" s="59" t="s">
        <v>106</v>
      </c>
      <c r="C180" s="69">
        <v>2149576.96</v>
      </c>
      <c r="D180" s="68">
        <v>2109576.96</v>
      </c>
    </row>
    <row r="181" spans="2:7" ht="12.75" thickBot="1" x14ac:dyDescent="0.25">
      <c r="B181" s="60" t="s">
        <v>107</v>
      </c>
      <c r="C181" s="72">
        <f>C175+C176+C177+C178+C179+C180</f>
        <v>49374442.199999996</v>
      </c>
      <c r="D181" s="73">
        <f>D175+D176+D177+D178+D179+D180</f>
        <v>49447229.330000006</v>
      </c>
    </row>
    <row r="182" spans="2:7" x14ac:dyDescent="0.25">
      <c r="B182" s="61" t="s">
        <v>108</v>
      </c>
      <c r="C182" s="181">
        <f>C184+C185</f>
        <v>3026502.85</v>
      </c>
      <c r="D182" s="182"/>
    </row>
    <row r="183" spans="2:7" ht="24" x14ac:dyDescent="0.25">
      <c r="B183" s="18" t="s">
        <v>109</v>
      </c>
      <c r="C183" s="183" t="s">
        <v>171</v>
      </c>
      <c r="D183" s="184"/>
    </row>
    <row r="184" spans="2:7" x14ac:dyDescent="0.25">
      <c r="B184" s="19" t="s">
        <v>110</v>
      </c>
      <c r="C184" s="185">
        <v>3026502.85</v>
      </c>
      <c r="D184" s="186"/>
    </row>
    <row r="185" spans="2:7" x14ac:dyDescent="0.25">
      <c r="B185" s="19" t="s">
        <v>111</v>
      </c>
      <c r="C185" s="185">
        <v>0</v>
      </c>
      <c r="D185" s="186"/>
    </row>
    <row r="186" spans="2:7" ht="24.75" thickBot="1" x14ac:dyDescent="0.3">
      <c r="B186" s="20" t="s">
        <v>112</v>
      </c>
      <c r="C186" s="168"/>
      <c r="D186" s="169"/>
    </row>
    <row r="187" spans="2:7" ht="12.75" thickBot="1" x14ac:dyDescent="0.3">
      <c r="B187" s="21"/>
      <c r="C187" s="170"/>
      <c r="D187" s="171"/>
    </row>
    <row r="188" spans="2:7" ht="24.75" thickBot="1" x14ac:dyDescent="0.3">
      <c r="B188" s="62" t="s">
        <v>113</v>
      </c>
      <c r="C188" s="34">
        <v>2023</v>
      </c>
      <c r="D188" s="27">
        <v>2022</v>
      </c>
    </row>
    <row r="189" spans="2:7" x14ac:dyDescent="0.25">
      <c r="B189" s="114" t="s">
        <v>114</v>
      </c>
      <c r="C189" s="115">
        <v>72494775.930000007</v>
      </c>
      <c r="D189" s="116">
        <v>72132311.599999994</v>
      </c>
    </row>
    <row r="190" spans="2:7" x14ac:dyDescent="0.25">
      <c r="B190" s="22" t="s">
        <v>115</v>
      </c>
      <c r="C190" s="64" t="s">
        <v>171</v>
      </c>
      <c r="D190" s="65" t="s">
        <v>171</v>
      </c>
    </row>
    <row r="191" spans="2:7" x14ac:dyDescent="0.2">
      <c r="B191" s="23" t="s">
        <v>116</v>
      </c>
      <c r="C191" s="66">
        <v>3370591.13</v>
      </c>
      <c r="D191" s="117">
        <v>3369707.74</v>
      </c>
      <c r="F191" s="113"/>
      <c r="G191" s="113"/>
    </row>
    <row r="192" spans="2:7" x14ac:dyDescent="0.2">
      <c r="B192" s="23" t="s">
        <v>117</v>
      </c>
      <c r="C192" s="67">
        <v>100807.64</v>
      </c>
      <c r="D192" s="118">
        <v>394653.47</v>
      </c>
      <c r="F192" s="113"/>
      <c r="G192" s="113"/>
    </row>
    <row r="193" spans="2:6" x14ac:dyDescent="0.2">
      <c r="B193" s="23" t="s">
        <v>175</v>
      </c>
      <c r="C193" s="67">
        <v>3983162</v>
      </c>
      <c r="D193" s="68">
        <v>2100937</v>
      </c>
      <c r="F193" s="56"/>
    </row>
    <row r="194" spans="2:6" x14ac:dyDescent="0.2">
      <c r="B194" s="23" t="s">
        <v>118</v>
      </c>
      <c r="C194" s="69">
        <v>0</v>
      </c>
      <c r="D194" s="68">
        <v>1419709.91</v>
      </c>
    </row>
    <row r="195" spans="2:6" x14ac:dyDescent="0.2">
      <c r="B195" s="23" t="s">
        <v>119</v>
      </c>
      <c r="C195" s="69">
        <v>0</v>
      </c>
      <c r="D195" s="68">
        <v>0</v>
      </c>
    </row>
    <row r="196" spans="2:6" x14ac:dyDescent="0.2">
      <c r="B196" s="23" t="s">
        <v>120</v>
      </c>
      <c r="C196" s="69">
        <v>0</v>
      </c>
      <c r="D196" s="68">
        <v>0</v>
      </c>
    </row>
    <row r="197" spans="2:6" x14ac:dyDescent="0.2">
      <c r="B197" s="23" t="s">
        <v>121</v>
      </c>
      <c r="C197" s="69">
        <v>0</v>
      </c>
      <c r="D197" s="68">
        <v>0</v>
      </c>
    </row>
    <row r="198" spans="2:6" x14ac:dyDescent="0.2">
      <c r="B198" s="24" t="s">
        <v>122</v>
      </c>
      <c r="C198" s="70">
        <v>5548017.1900000004</v>
      </c>
      <c r="D198" s="71">
        <v>14091289.289999999</v>
      </c>
    </row>
    <row r="199" spans="2:6" ht="12.75" thickBot="1" x14ac:dyDescent="0.25">
      <c r="B199" s="54" t="s">
        <v>173</v>
      </c>
      <c r="C199" s="72">
        <v>0</v>
      </c>
      <c r="D199" s="73">
        <v>0</v>
      </c>
    </row>
    <row r="200" spans="2:6" ht="12.75" thickBot="1" x14ac:dyDescent="0.3">
      <c r="B200" s="172" t="s">
        <v>171</v>
      </c>
      <c r="C200" s="173"/>
      <c r="D200" s="174"/>
    </row>
    <row r="201" spans="2:6" ht="12.75" thickBot="1" x14ac:dyDescent="0.3">
      <c r="B201" s="8"/>
      <c r="C201" s="28"/>
      <c r="D201" s="25"/>
    </row>
    <row r="202" spans="2:6" ht="12.75" thickBot="1" x14ac:dyDescent="0.3">
      <c r="B202" s="175" t="s">
        <v>195</v>
      </c>
      <c r="C202" s="176"/>
      <c r="D202" s="177"/>
    </row>
    <row r="203" spans="2:6" ht="12.75" thickBot="1" x14ac:dyDescent="0.3">
      <c r="B203" s="164" t="s">
        <v>123</v>
      </c>
      <c r="C203" s="165"/>
      <c r="D203" s="63">
        <v>205686904.71000001</v>
      </c>
      <c r="E203" s="33"/>
    </row>
    <row r="204" spans="2:6" x14ac:dyDescent="0.25">
      <c r="B204" s="166"/>
      <c r="C204" s="167"/>
      <c r="D204" s="52"/>
    </row>
    <row r="205" spans="2:6" x14ac:dyDescent="0.25">
      <c r="B205" s="158" t="s">
        <v>124</v>
      </c>
      <c r="C205" s="159"/>
      <c r="D205" s="35">
        <f>SUM(D206:D211)</f>
        <v>2566722.7599999998</v>
      </c>
    </row>
    <row r="206" spans="2:6" x14ac:dyDescent="0.25">
      <c r="B206" s="160" t="s">
        <v>125</v>
      </c>
      <c r="C206" s="161"/>
      <c r="D206" s="36">
        <v>0</v>
      </c>
    </row>
    <row r="207" spans="2:6" x14ac:dyDescent="0.25">
      <c r="B207" s="160" t="s">
        <v>126</v>
      </c>
      <c r="C207" s="161"/>
      <c r="D207" s="37">
        <v>0</v>
      </c>
    </row>
    <row r="208" spans="2:6" x14ac:dyDescent="0.25">
      <c r="B208" s="160" t="s">
        <v>127</v>
      </c>
      <c r="C208" s="161"/>
      <c r="D208" s="37">
        <v>0</v>
      </c>
      <c r="F208" s="2" t="s">
        <v>171</v>
      </c>
    </row>
    <row r="209" spans="2:5" x14ac:dyDescent="0.25">
      <c r="B209" s="160" t="s">
        <v>128</v>
      </c>
      <c r="C209" s="161"/>
      <c r="D209" s="37">
        <v>1990581</v>
      </c>
    </row>
    <row r="210" spans="2:5" x14ac:dyDescent="0.25">
      <c r="B210" s="160" t="s">
        <v>129</v>
      </c>
      <c r="C210" s="161"/>
      <c r="D210" s="37">
        <v>0</v>
      </c>
    </row>
    <row r="211" spans="2:5" ht="12.75" thickBot="1" x14ac:dyDescent="0.3">
      <c r="B211" s="154" t="s">
        <v>130</v>
      </c>
      <c r="C211" s="155"/>
      <c r="D211" s="38">
        <v>576141.76</v>
      </c>
    </row>
    <row r="212" spans="2:5" x14ac:dyDescent="0.25">
      <c r="B212" s="156"/>
      <c r="C212" s="157"/>
      <c r="D212" s="39"/>
    </row>
    <row r="213" spans="2:5" x14ac:dyDescent="0.25">
      <c r="B213" s="158" t="s">
        <v>131</v>
      </c>
      <c r="C213" s="159"/>
      <c r="D213" s="35">
        <f>SUM(D214:D216)</f>
        <v>5578429.4699999997</v>
      </c>
    </row>
    <row r="214" spans="2:5" x14ac:dyDescent="0.25">
      <c r="B214" s="160" t="s">
        <v>132</v>
      </c>
      <c r="C214" s="161"/>
      <c r="D214" s="37">
        <v>0</v>
      </c>
    </row>
    <row r="215" spans="2:5" x14ac:dyDescent="0.25">
      <c r="B215" s="160" t="s">
        <v>133</v>
      </c>
      <c r="C215" s="161"/>
      <c r="D215" s="37">
        <v>0</v>
      </c>
    </row>
    <row r="216" spans="2:5" x14ac:dyDescent="0.25">
      <c r="B216" s="160" t="s">
        <v>134</v>
      </c>
      <c r="C216" s="161"/>
      <c r="D216" s="37">
        <v>5578429.4699999997</v>
      </c>
    </row>
    <row r="217" spans="2:5" ht="12.75" thickBot="1" x14ac:dyDescent="0.3">
      <c r="B217" s="26"/>
      <c r="C217" s="29"/>
      <c r="D217" s="40"/>
    </row>
    <row r="218" spans="2:5" ht="12.75" thickBot="1" x14ac:dyDescent="0.3">
      <c r="B218" s="139" t="s">
        <v>135</v>
      </c>
      <c r="C218" s="140"/>
      <c r="D218" s="112">
        <f>D203+D205-D213</f>
        <v>202675198</v>
      </c>
    </row>
    <row r="219" spans="2:5" x14ac:dyDescent="0.25">
      <c r="B219" s="120"/>
      <c r="C219" s="55"/>
      <c r="D219" s="121"/>
      <c r="E219" s="56"/>
    </row>
    <row r="220" spans="2:5" x14ac:dyDescent="0.25">
      <c r="B220" s="122" t="s">
        <v>177</v>
      </c>
      <c r="C220" s="55"/>
      <c r="D220" s="121"/>
      <c r="E220" s="56"/>
    </row>
    <row r="221" spans="2:5" x14ac:dyDescent="0.25">
      <c r="B221" s="120" t="s">
        <v>178</v>
      </c>
      <c r="C221" s="55"/>
      <c r="D221" s="121"/>
      <c r="E221" s="56"/>
    </row>
    <row r="222" spans="2:5" x14ac:dyDescent="0.25">
      <c r="B222" s="162" t="s">
        <v>179</v>
      </c>
      <c r="C222" s="163"/>
      <c r="D222" s="123">
        <v>240961.15</v>
      </c>
      <c r="E222" s="56"/>
    </row>
    <row r="223" spans="2:5" x14ac:dyDescent="0.25">
      <c r="B223" s="162" t="s">
        <v>180</v>
      </c>
      <c r="C223" s="163"/>
      <c r="D223" s="124">
        <v>262276.01</v>
      </c>
      <c r="E223" s="56"/>
    </row>
    <row r="224" spans="2:5" x14ac:dyDescent="0.25">
      <c r="B224" s="129" t="s">
        <v>201</v>
      </c>
      <c r="C224" s="130"/>
      <c r="D224" s="124">
        <v>72700</v>
      </c>
      <c r="E224" s="56"/>
    </row>
    <row r="225" spans="2:5" x14ac:dyDescent="0.25">
      <c r="B225" s="129" t="s">
        <v>202</v>
      </c>
      <c r="C225" s="130"/>
      <c r="D225" s="125">
        <v>204.6</v>
      </c>
      <c r="E225" s="56"/>
    </row>
    <row r="226" spans="2:5" x14ac:dyDescent="0.25">
      <c r="B226" s="120" t="s">
        <v>181</v>
      </c>
      <c r="C226" s="55"/>
      <c r="D226" s="126">
        <f>SUM(D222:D225)</f>
        <v>576141.76</v>
      </c>
      <c r="E226" s="56"/>
    </row>
    <row r="227" spans="2:5" x14ac:dyDescent="0.25">
      <c r="B227" s="120"/>
      <c r="C227" s="55"/>
      <c r="D227" s="121"/>
      <c r="E227" s="56"/>
    </row>
    <row r="228" spans="2:5" x14ac:dyDescent="0.25">
      <c r="B228" s="122" t="s">
        <v>182</v>
      </c>
      <c r="C228" s="55"/>
      <c r="D228" s="121"/>
      <c r="E228" s="56"/>
    </row>
    <row r="229" spans="2:5" x14ac:dyDescent="0.25">
      <c r="B229" s="120" t="s">
        <v>183</v>
      </c>
      <c r="C229" s="55"/>
      <c r="D229" s="121"/>
      <c r="E229" s="56"/>
    </row>
    <row r="230" spans="2:5" x14ac:dyDescent="0.25">
      <c r="B230" s="129" t="s">
        <v>184</v>
      </c>
      <c r="C230" s="130"/>
      <c r="D230" s="124">
        <v>131569.25</v>
      </c>
      <c r="E230" s="56"/>
    </row>
    <row r="231" spans="2:5" x14ac:dyDescent="0.25">
      <c r="B231" s="129" t="s">
        <v>188</v>
      </c>
      <c r="C231" s="130"/>
      <c r="D231" s="124">
        <v>989372.67</v>
      </c>
      <c r="E231" s="56"/>
    </row>
    <row r="232" spans="2:5" x14ac:dyDescent="0.25">
      <c r="B232" s="129" t="s">
        <v>187</v>
      </c>
      <c r="C232" s="130"/>
      <c r="D232" s="124">
        <v>1658501.46</v>
      </c>
      <c r="E232" s="56"/>
    </row>
    <row r="233" spans="2:5" x14ac:dyDescent="0.25">
      <c r="B233" s="129" t="s">
        <v>186</v>
      </c>
      <c r="C233" s="130"/>
      <c r="D233" s="125">
        <v>2798986.09</v>
      </c>
      <c r="E233" s="56"/>
    </row>
    <row r="234" spans="2:5" x14ac:dyDescent="0.25">
      <c r="B234" s="120" t="s">
        <v>185</v>
      </c>
      <c r="C234" s="55"/>
      <c r="D234" s="126">
        <f>SUM(D230:D233)</f>
        <v>5578429.4699999997</v>
      </c>
      <c r="E234" s="56"/>
    </row>
    <row r="235" spans="2:5" ht="12.75" thickBot="1" x14ac:dyDescent="0.25">
      <c r="B235" s="127"/>
      <c r="C235" s="30"/>
      <c r="D235" s="128"/>
      <c r="E235" s="56"/>
    </row>
    <row r="236" spans="2:5" ht="12.75" thickBot="1" x14ac:dyDescent="0.3">
      <c r="B236" s="151" t="s">
        <v>193</v>
      </c>
      <c r="C236" s="152"/>
      <c r="D236" s="153"/>
    </row>
    <row r="237" spans="2:5" ht="12.75" thickBot="1" x14ac:dyDescent="0.3">
      <c r="B237" s="151" t="s">
        <v>136</v>
      </c>
      <c r="C237" s="153"/>
      <c r="D237" s="304">
        <v>195952260.62</v>
      </c>
    </row>
    <row r="238" spans="2:5" x14ac:dyDescent="0.25">
      <c r="B238" s="147"/>
      <c r="C238" s="148"/>
      <c r="D238" s="53"/>
    </row>
    <row r="239" spans="2:5" x14ac:dyDescent="0.25">
      <c r="B239" s="141" t="s">
        <v>137</v>
      </c>
      <c r="C239" s="142"/>
      <c r="D239" s="37">
        <f>SUM(D240:D260)</f>
        <v>71042419.730000004</v>
      </c>
    </row>
    <row r="240" spans="2:5" x14ac:dyDescent="0.25">
      <c r="B240" s="149" t="s">
        <v>138</v>
      </c>
      <c r="C240" s="150"/>
      <c r="D240" s="37">
        <v>0</v>
      </c>
    </row>
    <row r="241" spans="2:4" x14ac:dyDescent="0.25">
      <c r="B241" s="135" t="s">
        <v>139</v>
      </c>
      <c r="C241" s="136"/>
      <c r="D241" s="37">
        <v>0</v>
      </c>
    </row>
    <row r="242" spans="2:4" x14ac:dyDescent="0.25">
      <c r="B242" s="135" t="s">
        <v>140</v>
      </c>
      <c r="C242" s="136"/>
      <c r="D242" s="37">
        <v>1462996.07</v>
      </c>
    </row>
    <row r="243" spans="2:4" x14ac:dyDescent="0.25">
      <c r="B243" s="149" t="s">
        <v>141</v>
      </c>
      <c r="C243" s="150"/>
      <c r="D243" s="37">
        <v>43906.78</v>
      </c>
    </row>
    <row r="244" spans="2:4" x14ac:dyDescent="0.25">
      <c r="B244" s="135" t="s">
        <v>142</v>
      </c>
      <c r="C244" s="136"/>
      <c r="D244" s="37">
        <v>0</v>
      </c>
    </row>
    <row r="245" spans="2:4" x14ac:dyDescent="0.25">
      <c r="B245" s="135" t="s">
        <v>143</v>
      </c>
      <c r="C245" s="136"/>
      <c r="D245" s="37">
        <v>0</v>
      </c>
    </row>
    <row r="246" spans="2:4" x14ac:dyDescent="0.25">
      <c r="B246" s="135" t="s">
        <v>144</v>
      </c>
      <c r="C246" s="136"/>
      <c r="D246" s="37">
        <v>0</v>
      </c>
    </row>
    <row r="247" spans="2:4" x14ac:dyDescent="0.25">
      <c r="B247" s="135" t="s">
        <v>145</v>
      </c>
      <c r="C247" s="136"/>
      <c r="D247" s="37">
        <v>1519600</v>
      </c>
    </row>
    <row r="248" spans="2:4" x14ac:dyDescent="0.25">
      <c r="B248" s="135" t="s">
        <v>146</v>
      </c>
      <c r="C248" s="136"/>
      <c r="D248" s="37">
        <v>0</v>
      </c>
    </row>
    <row r="249" spans="2:4" x14ac:dyDescent="0.25">
      <c r="B249" s="135" t="s">
        <v>147</v>
      </c>
      <c r="C249" s="136"/>
      <c r="D249" s="37">
        <v>0</v>
      </c>
    </row>
    <row r="250" spans="2:4" x14ac:dyDescent="0.25">
      <c r="B250" s="135" t="s">
        <v>148</v>
      </c>
      <c r="C250" s="136"/>
      <c r="D250" s="37">
        <v>18833.46</v>
      </c>
    </row>
    <row r="251" spans="2:4" x14ac:dyDescent="0.25">
      <c r="B251" s="135" t="s">
        <v>149</v>
      </c>
      <c r="C251" s="136"/>
      <c r="D251" s="37">
        <v>0</v>
      </c>
    </row>
    <row r="252" spans="2:4" x14ac:dyDescent="0.25">
      <c r="B252" s="135" t="s">
        <v>150</v>
      </c>
      <c r="C252" s="136"/>
      <c r="D252" s="37">
        <v>0</v>
      </c>
    </row>
    <row r="253" spans="2:4" x14ac:dyDescent="0.25">
      <c r="B253" s="135" t="s">
        <v>151</v>
      </c>
      <c r="C253" s="136"/>
      <c r="D253" s="37">
        <v>0</v>
      </c>
    </row>
    <row r="254" spans="2:4" x14ac:dyDescent="0.25">
      <c r="B254" s="135" t="s">
        <v>152</v>
      </c>
      <c r="C254" s="136"/>
      <c r="D254" s="37">
        <v>0</v>
      </c>
    </row>
    <row r="255" spans="2:4" x14ac:dyDescent="0.25">
      <c r="B255" s="135" t="s">
        <v>153</v>
      </c>
      <c r="C255" s="136"/>
      <c r="D255" s="37">
        <v>0</v>
      </c>
    </row>
    <row r="256" spans="2:4" x14ac:dyDescent="0.25">
      <c r="B256" s="135" t="s">
        <v>154</v>
      </c>
      <c r="C256" s="136"/>
      <c r="D256" s="37">
        <v>0</v>
      </c>
    </row>
    <row r="257" spans="2:4" x14ac:dyDescent="0.25">
      <c r="B257" s="135" t="s">
        <v>155</v>
      </c>
      <c r="C257" s="136"/>
      <c r="D257" s="37">
        <v>0</v>
      </c>
    </row>
    <row r="258" spans="2:4" x14ac:dyDescent="0.25">
      <c r="B258" s="135" t="s">
        <v>156</v>
      </c>
      <c r="C258" s="136"/>
      <c r="D258" s="37">
        <v>64020923.039999999</v>
      </c>
    </row>
    <row r="259" spans="2:4" x14ac:dyDescent="0.25">
      <c r="B259" s="135" t="s">
        <v>157</v>
      </c>
      <c r="C259" s="136"/>
      <c r="D259" s="37">
        <v>3976160.38</v>
      </c>
    </row>
    <row r="260" spans="2:4" ht="12.75" thickBot="1" x14ac:dyDescent="0.3">
      <c r="B260" s="143" t="s">
        <v>158</v>
      </c>
      <c r="C260" s="144"/>
      <c r="D260" s="38">
        <v>0</v>
      </c>
    </row>
    <row r="261" spans="2:4" x14ac:dyDescent="0.25">
      <c r="B261" s="145"/>
      <c r="C261" s="146"/>
      <c r="D261" s="39"/>
    </row>
    <row r="262" spans="2:4" x14ac:dyDescent="0.25">
      <c r="B262" s="141" t="s">
        <v>159</v>
      </c>
      <c r="C262" s="142"/>
      <c r="D262" s="37">
        <f>SUM(D263:D269)</f>
        <v>18273159.140000001</v>
      </c>
    </row>
    <row r="263" spans="2:4" x14ac:dyDescent="0.25">
      <c r="B263" s="135" t="s">
        <v>160</v>
      </c>
      <c r="C263" s="136"/>
      <c r="D263" s="37">
        <v>3471398.77</v>
      </c>
    </row>
    <row r="264" spans="2:4" x14ac:dyDescent="0.25">
      <c r="B264" s="135" t="s">
        <v>161</v>
      </c>
      <c r="C264" s="136"/>
      <c r="D264" s="37">
        <v>3983162</v>
      </c>
    </row>
    <row r="265" spans="2:4" x14ac:dyDescent="0.25">
      <c r="B265" s="135" t="s">
        <v>162</v>
      </c>
      <c r="C265" s="136"/>
      <c r="D265" s="37">
        <v>0</v>
      </c>
    </row>
    <row r="266" spans="2:4" x14ac:dyDescent="0.25">
      <c r="B266" s="135" t="s">
        <v>163</v>
      </c>
      <c r="C266" s="136"/>
      <c r="D266" s="37">
        <v>0</v>
      </c>
    </row>
    <row r="267" spans="2:4" x14ac:dyDescent="0.25">
      <c r="B267" s="135" t="s">
        <v>164</v>
      </c>
      <c r="C267" s="136"/>
      <c r="D267" s="37">
        <v>0</v>
      </c>
    </row>
    <row r="268" spans="2:4" x14ac:dyDescent="0.25">
      <c r="B268" s="135" t="s">
        <v>165</v>
      </c>
      <c r="C268" s="136"/>
      <c r="D268" s="37">
        <v>5548017.1900000004</v>
      </c>
    </row>
    <row r="269" spans="2:4" x14ac:dyDescent="0.25">
      <c r="B269" s="135" t="s">
        <v>166</v>
      </c>
      <c r="C269" s="136"/>
      <c r="D269" s="37">
        <v>5270581.18</v>
      </c>
    </row>
    <row r="270" spans="2:4" x14ac:dyDescent="0.25">
      <c r="B270" s="137"/>
      <c r="C270" s="138"/>
      <c r="D270" s="41"/>
    </row>
    <row r="271" spans="2:4" ht="12.75" thickBot="1" x14ac:dyDescent="0.3">
      <c r="B271" s="305" t="s">
        <v>167</v>
      </c>
      <c r="C271" s="306"/>
      <c r="D271" s="38">
        <f>D237-D239+D262</f>
        <v>143183000.03</v>
      </c>
    </row>
    <row r="272" spans="2:4" x14ac:dyDescent="0.25">
      <c r="B272" s="301"/>
      <c r="C272" s="302"/>
      <c r="D272" s="303"/>
    </row>
    <row r="273" spans="2:4" x14ac:dyDescent="0.25">
      <c r="B273" s="297" t="s">
        <v>197</v>
      </c>
      <c r="C273" s="298"/>
      <c r="D273" s="37"/>
    </row>
    <row r="274" spans="2:4" x14ac:dyDescent="0.25">
      <c r="B274" s="135" t="s">
        <v>198</v>
      </c>
      <c r="C274" s="136"/>
      <c r="D274" s="37"/>
    </row>
    <row r="275" spans="2:4" x14ac:dyDescent="0.25">
      <c r="B275" s="135" t="s">
        <v>199</v>
      </c>
      <c r="C275" s="136"/>
      <c r="D275" s="37">
        <v>4216619.82</v>
      </c>
    </row>
    <row r="276" spans="2:4" x14ac:dyDescent="0.25">
      <c r="B276" s="135" t="s">
        <v>200</v>
      </c>
      <c r="C276" s="136"/>
      <c r="D276" s="37">
        <v>1053961.3600000001</v>
      </c>
    </row>
    <row r="277" spans="2:4" x14ac:dyDescent="0.25">
      <c r="B277" s="135"/>
      <c r="C277" s="136"/>
      <c r="D277" s="37">
        <f>SUM(D275:D276)</f>
        <v>5270581.1800000006</v>
      </c>
    </row>
    <row r="278" spans="2:4" x14ac:dyDescent="0.25">
      <c r="B278" s="135"/>
      <c r="C278" s="136"/>
      <c r="D278" s="37"/>
    </row>
    <row r="279" spans="2:4" x14ac:dyDescent="0.25">
      <c r="B279" s="299"/>
      <c r="C279" s="300"/>
      <c r="D279" s="299"/>
    </row>
    <row r="280" spans="2:4" x14ac:dyDescent="0.25">
      <c r="B280" s="56"/>
      <c r="C280" s="119"/>
      <c r="D280" s="56"/>
    </row>
    <row r="281" spans="2:4" x14ac:dyDescent="0.25">
      <c r="B281" s="56"/>
      <c r="C281" s="119"/>
      <c r="D281" s="56"/>
    </row>
    <row r="282" spans="2:4" x14ac:dyDescent="0.25">
      <c r="B282" s="56"/>
      <c r="C282" s="119"/>
      <c r="D282" s="56"/>
    </row>
    <row r="283" spans="2:4" x14ac:dyDescent="0.25">
      <c r="B283" s="56"/>
      <c r="C283" s="119"/>
      <c r="D283" s="56"/>
    </row>
    <row r="284" spans="2:4" x14ac:dyDescent="0.25">
      <c r="B284" s="56"/>
      <c r="C284" s="119"/>
      <c r="D284" s="56"/>
    </row>
    <row r="285" spans="2:4" x14ac:dyDescent="0.25">
      <c r="B285" s="293"/>
      <c r="C285" s="119"/>
      <c r="D285" s="56"/>
    </row>
    <row r="286" spans="2:4" x14ac:dyDescent="0.2">
      <c r="B286" s="294"/>
      <c r="C286" s="119"/>
      <c r="D286" s="56"/>
    </row>
    <row r="287" spans="2:4" x14ac:dyDescent="0.25">
      <c r="B287" s="134"/>
      <c r="C287" s="134"/>
      <c r="D287" s="134"/>
    </row>
    <row r="288" spans="2:4" x14ac:dyDescent="0.2">
      <c r="B288" s="294"/>
      <c r="C288" s="119"/>
      <c r="D288" s="294"/>
    </row>
    <row r="289" spans="2:4" x14ac:dyDescent="0.2">
      <c r="B289" s="295"/>
      <c r="C289" s="119"/>
      <c r="D289" s="296"/>
    </row>
    <row r="290" spans="2:4" x14ac:dyDescent="0.2">
      <c r="B290" s="46"/>
      <c r="D290" s="57"/>
    </row>
    <row r="291" spans="2:4" x14ac:dyDescent="0.2">
      <c r="B291" s="32"/>
      <c r="C291" s="32"/>
      <c r="D291" s="56"/>
    </row>
    <row r="292" spans="2:4" x14ac:dyDescent="0.2">
      <c r="B292" s="32"/>
      <c r="C292" s="32"/>
      <c r="D292" s="56"/>
    </row>
    <row r="293" spans="2:4" x14ac:dyDescent="0.2">
      <c r="B293" s="47"/>
      <c r="C293" s="32"/>
      <c r="D293" s="56"/>
    </row>
    <row r="294" spans="2:4" x14ac:dyDescent="0.2">
      <c r="B294" s="32"/>
      <c r="C294" s="32"/>
      <c r="D294" s="56"/>
    </row>
    <row r="295" spans="2:4" x14ac:dyDescent="0.25">
      <c r="D295" s="56"/>
    </row>
  </sheetData>
  <sheetProtection formatColumns="0" formatRows="0"/>
  <mergeCells count="247">
    <mergeCell ref="B272:C272"/>
    <mergeCell ref="B273:C273"/>
    <mergeCell ref="B274:C274"/>
    <mergeCell ref="B277:C277"/>
    <mergeCell ref="B278:C278"/>
    <mergeCell ref="B1:D1"/>
    <mergeCell ref="B2:D2"/>
    <mergeCell ref="B3:D3"/>
    <mergeCell ref="B4:D4"/>
    <mergeCell ref="B5:D5"/>
    <mergeCell ref="C6:D6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8:D88"/>
    <mergeCell ref="C89:D89"/>
    <mergeCell ref="C90:D90"/>
    <mergeCell ref="C91:D91"/>
    <mergeCell ref="C79:D79"/>
    <mergeCell ref="C80:D80"/>
    <mergeCell ref="C81:D81"/>
    <mergeCell ref="C82:D82"/>
    <mergeCell ref="C83:D83"/>
    <mergeCell ref="C84:D84"/>
    <mergeCell ref="B86:D86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04:D104"/>
    <mergeCell ref="C105:D105"/>
    <mergeCell ref="C106:D106"/>
    <mergeCell ref="C107:D107"/>
    <mergeCell ref="C108:D108"/>
    <mergeCell ref="C109:D109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4:D144"/>
    <mergeCell ref="C145:D145"/>
    <mergeCell ref="C146:D146"/>
    <mergeCell ref="C147:D147"/>
    <mergeCell ref="C148:D148"/>
    <mergeCell ref="C149:D149"/>
    <mergeCell ref="C139:D139"/>
    <mergeCell ref="C140:D140"/>
    <mergeCell ref="C141:D141"/>
    <mergeCell ref="C142:D142"/>
    <mergeCell ref="C143:D143"/>
    <mergeCell ref="C155:D155"/>
    <mergeCell ref="C156:D156"/>
    <mergeCell ref="C157:D157"/>
    <mergeCell ref="C158:D158"/>
    <mergeCell ref="C159:D159"/>
    <mergeCell ref="C160:D160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61:D161"/>
    <mergeCell ref="C162:D162"/>
    <mergeCell ref="C163:D163"/>
    <mergeCell ref="C165:D165"/>
    <mergeCell ref="C166:D166"/>
    <mergeCell ref="B164:D164"/>
    <mergeCell ref="C186:D186"/>
    <mergeCell ref="C187:D187"/>
    <mergeCell ref="B200:D200"/>
    <mergeCell ref="B202:D202"/>
    <mergeCell ref="B173:D173"/>
    <mergeCell ref="C182:D182"/>
    <mergeCell ref="C183:D183"/>
    <mergeCell ref="C184:D184"/>
    <mergeCell ref="C185:D185"/>
    <mergeCell ref="B205:C205"/>
    <mergeCell ref="B206:C206"/>
    <mergeCell ref="B207:C207"/>
    <mergeCell ref="B208:C208"/>
    <mergeCell ref="B209:C209"/>
    <mergeCell ref="B210:C210"/>
    <mergeCell ref="B203:C203"/>
    <mergeCell ref="B204:C204"/>
    <mergeCell ref="B218:C218"/>
    <mergeCell ref="B236:D236"/>
    <mergeCell ref="B237:C237"/>
    <mergeCell ref="B211:C211"/>
    <mergeCell ref="B212:C212"/>
    <mergeCell ref="B213:C213"/>
    <mergeCell ref="B214:C214"/>
    <mergeCell ref="B215:C215"/>
    <mergeCell ref="B216:C216"/>
    <mergeCell ref="B222:C222"/>
    <mergeCell ref="B223:C223"/>
    <mergeCell ref="B230:C230"/>
    <mergeCell ref="B231:C231"/>
    <mergeCell ref="B232:C232"/>
    <mergeCell ref="B233:C233"/>
    <mergeCell ref="B224:C224"/>
    <mergeCell ref="B225:C225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75:C275"/>
    <mergeCell ref="B276:C276"/>
    <mergeCell ref="B172:D172"/>
    <mergeCell ref="B287:D287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4" orientation="portrait" horizontalDpi="4294967294" verticalDpi="4294967294" r:id="rId1"/>
  <headerFooter>
    <oddFooter>&amp;C&amp;P/&amp;N</oddFooter>
  </headerFooter>
  <rowBreaks count="3" manualBreakCount="3">
    <brk id="65" min="1" max="3" man="1"/>
    <brk id="138" min="1" max="3" man="1"/>
    <brk id="217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2024-01-25T18:38:11Z</cp:lastPrinted>
  <dcterms:created xsi:type="dcterms:W3CDTF">2020-01-21T18:36:28Z</dcterms:created>
  <dcterms:modified xsi:type="dcterms:W3CDTF">2024-01-25T18:39:02Z</dcterms:modified>
</cp:coreProperties>
</file>