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C35236A1-4914-4C4F-8B19-2E46BC437B6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lantilla Notas" sheetId="1" r:id="rId1"/>
    <sheet name="Formulario Notas" sheetId="2" r:id="rId2"/>
  </sheets>
  <definedNames>
    <definedName name="_xlnm.Print_Area" localSheetId="0">'Plantilla Notas'!$A$1:$Q$323</definedName>
  </definedNames>
  <calcPr calcId="181029"/>
</workbook>
</file>

<file path=xl/calcChain.xml><?xml version="1.0" encoding="utf-8"?>
<calcChain xmlns="http://schemas.openxmlformats.org/spreadsheetml/2006/main">
  <c r="M288" i="1" l="1"/>
  <c r="I271" i="1"/>
  <c r="J84" i="1" l="1"/>
  <c r="M167" i="1"/>
  <c r="M168" i="1"/>
  <c r="M166" i="1"/>
  <c r="M83" i="1" l="1"/>
  <c r="M212" i="1" l="1"/>
  <c r="N102" i="1"/>
  <c r="K102" i="1"/>
  <c r="M294" i="1" l="1"/>
  <c r="L244" i="1"/>
  <c r="N249" i="1" s="1"/>
  <c r="J134" i="1"/>
  <c r="J72" i="1"/>
  <c r="J55" i="1" s="1"/>
  <c r="N250" i="1" l="1"/>
  <c r="N251" i="1"/>
  <c r="N252" i="1"/>
  <c r="N253" i="1"/>
  <c r="M79" i="1"/>
  <c r="M81" i="1"/>
  <c r="M82" i="1"/>
  <c r="M80" i="1"/>
  <c r="I273" i="1" l="1"/>
  <c r="J127" i="1"/>
  <c r="J126" i="1"/>
  <c r="K45" i="1"/>
  <c r="K37" i="1"/>
  <c r="M299" i="1" l="1"/>
  <c r="M302" i="1" s="1"/>
  <c r="M71" i="1" l="1"/>
  <c r="L276" i="1" l="1"/>
  <c r="I276" i="1"/>
  <c r="M221" i="1" l="1"/>
  <c r="M222" i="1" s="1"/>
  <c r="M70" i="1" l="1"/>
  <c r="M68" i="1" l="1"/>
  <c r="M67" i="1"/>
  <c r="M63" i="1"/>
  <c r="M64" i="1"/>
  <c r="M69" i="1"/>
  <c r="M65" i="1"/>
  <c r="M66" i="1"/>
  <c r="M30" i="1" l="1"/>
  <c r="J30" i="1"/>
  <c r="L148" i="1" l="1"/>
  <c r="I157" i="1" s="1"/>
  <c r="M134" i="1" l="1"/>
  <c r="M132" i="1"/>
  <c r="M129" i="1"/>
  <c r="J132" i="1"/>
  <c r="J129" i="1"/>
  <c r="J135" i="1" l="1"/>
  <c r="M135" i="1"/>
  <c r="M194" i="1"/>
  <c r="M170" i="1"/>
  <c r="L159" i="1"/>
  <c r="I159" i="1"/>
  <c r="M58" i="1"/>
  <c r="J58" i="1"/>
  <c r="K46" i="1"/>
  <c r="K38" i="1"/>
</calcChain>
</file>

<file path=xl/sharedStrings.xml><?xml version="1.0" encoding="utf-8"?>
<sst xmlns="http://schemas.openxmlformats.org/spreadsheetml/2006/main" count="358" uniqueCount="286">
  <si>
    <t>Activo</t>
  </si>
  <si>
    <t>a) NOTAS DE DESGLOSE</t>
  </si>
  <si>
    <t>Ingresos de Gestión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</si>
  <si>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</si>
  <si>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</si>
  <si>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</si>
  <si>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</si>
  <si>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</si>
  <si>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</si>
  <si>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NOTAS AL ESTADO DE SITUACIÓN FINANCIERA</t>
  </si>
  <si>
    <t>Efectivo y Equivalentes</t>
  </si>
  <si>
    <t>Derechos a recibir Efectivo y Equivalentes y Bienes o Servicios a Recibir</t>
  </si>
  <si>
    <t>Bienes Muebles, Inmuebles e Intangibles</t>
  </si>
  <si>
    <t>Gastos y Otras Pérdidas:</t>
  </si>
  <si>
    <t>Efectivo y equivalentes</t>
  </si>
  <si>
    <r>
      <t xml:space="preserve">I)     </t>
    </r>
    <r>
      <rPr>
        <b/>
        <sz val="7"/>
        <rFont val="Times New Roman"/>
        <family val="1"/>
      </rPr>
      <t/>
    </r>
  </si>
  <si>
    <t xml:space="preserve">III)   </t>
  </si>
  <si>
    <t>NOTAS AL ESTADO DE VARIACIÓN EN LA HACIENDA PÚBLICA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</si>
  <si>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</si>
  <si>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</si>
  <si>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</si>
  <si>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</si>
  <si>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</si>
  <si>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</si>
  <si>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El análisis de los saldos inicial y final que figuran en la última parte del Estado de Flujo de Efectivo en la cuenta de efectivo y equivalentes es como sigue:</t>
  </si>
  <si>
    <t>2.</t>
  </si>
  <si>
    <t>1.</t>
  </si>
  <si>
    <t>3.</t>
  </si>
  <si>
    <t>9.</t>
  </si>
  <si>
    <t>8.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</si>
  <si>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</si>
  <si>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</si>
  <si>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</si>
  <si>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</si>
  <si>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</si>
  <si>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</si>
  <si>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</si>
  <si>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</si>
  <si>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Inversiones Temporales</t>
  </si>
  <si>
    <t>%</t>
  </si>
  <si>
    <t>Deudores Diversos por Cobrar a Corto Plazo</t>
  </si>
  <si>
    <t>Bienes Muebles, Intangibles y Depreciaciones</t>
  </si>
  <si>
    <t>Pasivo</t>
  </si>
  <si>
    <t>Suma de Pasivo</t>
  </si>
  <si>
    <t>Pasivo Circulante</t>
  </si>
  <si>
    <t>Destacan entre las principales partidas del Pasivo Circulante las siguientes:</t>
  </si>
  <si>
    <t>Servicios Personales por Pagar a Corto Plazo</t>
  </si>
  <si>
    <t>Retenciones por Pagar a Corto Plazo</t>
  </si>
  <si>
    <t>Proveedores por Pagar a Corto Plazo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</si>
  <si>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</si>
  <si>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</si>
  <si>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</si>
  <si>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</si>
  <si>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</si>
  <si>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</si>
  <si>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</si>
  <si>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</si>
  <si>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</si>
  <si>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</si>
  <si>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</si>
  <si>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</si>
  <si>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</si>
  <si>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</si>
  <si>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</si>
  <si>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</si>
  <si>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</si>
  <si>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</si>
  <si>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</si>
  <si>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</si>
  <si>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</si>
  <si>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</si>
  <si>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</si>
  <si>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</si>
  <si>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</si>
  <si>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</si>
  <si>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</si>
  <si>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</si>
  <si>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</si>
  <si>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</si>
  <si>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</si>
  <si>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</si>
  <si>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</si>
  <si>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</si>
  <si>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</si>
  <si>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</si>
  <si>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</si>
  <si>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</si>
  <si>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</si>
  <si>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</si>
  <si>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</si>
  <si>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</si>
  <si>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</si>
  <si>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</si>
  <si>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</si>
  <si>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</si>
  <si>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</si>
  <si>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</si>
  <si>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</si>
  <si>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</si>
  <si>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</si>
  <si>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</si>
  <si>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</si>
  <si>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</si>
  <si>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</si>
  <si>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</si>
  <si>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</si>
  <si>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</si>
  <si>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</si>
  <si>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</si>
  <si>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</si>
  <si>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</si>
  <si>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</si>
  <si>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</si>
  <si>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</si>
  <si>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</si>
  <si>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</si>
  <si>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</si>
  <si>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</si>
  <si>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</si>
  <si>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</si>
  <si>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</si>
  <si>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</si>
  <si>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</si>
  <si>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</si>
  <si>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</si>
  <si>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</si>
  <si>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</si>
  <si>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</si>
  <si>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</si>
  <si>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</si>
  <si>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</si>
  <si>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</si>
  <si>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</si>
  <si>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</si>
  <si>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</si>
  <si>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</si>
  <si>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</si>
  <si>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</si>
  <si>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</si>
  <si>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</si>
  <si>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</si>
  <si>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</si>
  <si>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</si>
  <si>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</si>
  <si>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</si>
  <si>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</si>
  <si>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</si>
  <si>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</si>
  <si>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</si>
  <si>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Suma de GASTOS Y OTRAS PÉRDIDAS</t>
  </si>
  <si>
    <t>Total de EFECTIVO Y EQUIVALENTES</t>
  </si>
  <si>
    <t>La inversión que maneja el instituto tiene varios movimientos de entradas y salidas en el mes, por lo tanto no tienen duración mayor a 90 días.</t>
  </si>
  <si>
    <t>EQUIPO DE COMPUTACIÓN</t>
  </si>
  <si>
    <t>EQUIPOS Y APARATOS AUDIOVISUALES</t>
  </si>
  <si>
    <t>CÁMARAS FOTOGRÁFICAS Y DE VIDEO</t>
  </si>
  <si>
    <t>OTRO MOBILIARIO Y EQUIPO EDUCACIONAL Y RECREATIVO</t>
  </si>
  <si>
    <t>VEHÍCULOS Y EQUIPO TERRESTRE</t>
  </si>
  <si>
    <t>MOBILIARIO Y EQUIPO</t>
  </si>
  <si>
    <t>SISTEMAS DE AIRE ACONDICIONADO, CALEFACCIÓN Y REFRIGERACION INDUSTRIAL Y COMERCIAL</t>
  </si>
  <si>
    <t>Total de BIENES MUEBLES</t>
  </si>
  <si>
    <t>Tasas de Depreciación</t>
  </si>
  <si>
    <t>Depreciación Acumulada</t>
  </si>
  <si>
    <t>Equipo de Cómputo y Tecnologías de la Información</t>
  </si>
  <si>
    <t>Mobiliario y Equipo Educacional y Recreativo</t>
  </si>
  <si>
    <t>Equipo de Transporte</t>
  </si>
  <si>
    <t>Maquinaria, Otros Equipos y Herramientas</t>
  </si>
  <si>
    <t xml:space="preserve">Cuentas y documentos por pagar en una desagregación por su vencimiento en días a 90, 180, menor o igual a 365 y mayor a 365. </t>
  </si>
  <si>
    <t>PROVEEDORES POR PAGAR A CORTO PLAZO</t>
  </si>
  <si>
    <t>TRANSFERENCIAS OTORGADAS POR PAGAR A CORTO PLAZO</t>
  </si>
  <si>
    <t>RETENCIONES Y CONTRIBUCIONES POR PAGAR A CORTO PLAZO</t>
  </si>
  <si>
    <t>OTRAS CUENTAS POR PAGAR A CORTO PLAZO</t>
  </si>
  <si>
    <t>Representa los adeudos con proveedores derivados de operaciones del INSTITUTO, con vencimiento menor o igual a doce meses.</t>
  </si>
  <si>
    <t xml:space="preserve">A continuación se detalla los ingresos devengados del 1ro de enero a la fecha de corte, por concepto: </t>
  </si>
  <si>
    <t>Del rubro de Ingresos Financieros, tenemos el saldo del 1ro de enero a la fecha de corte:</t>
  </si>
  <si>
    <t>RENDIMIENTOS CUENTA DE INVERSIÓN EMPRESARIAL</t>
  </si>
  <si>
    <t>No se presentaron modificaciones al patrimonio contribuido.</t>
  </si>
  <si>
    <t>En el periodo que se informa el patrimonio generado, procede de la recepción de las aportaciones ordinarias de la Secretaría de Hacienda del Estado de Chihuahua.</t>
  </si>
  <si>
    <t>Conciliación entre los Ingresos Presupuestales y Contables</t>
  </si>
  <si>
    <t>1. Ingresos Presupuestarios</t>
  </si>
  <si>
    <t>2. Mas Ingresos Contables No Presupuestarios</t>
  </si>
  <si>
    <t>3. Menos Ingresos Presupuestales No Contables</t>
  </si>
  <si>
    <t>4. Ingresos Contables (4=1+2-3)</t>
  </si>
  <si>
    <t>Conciliación entre los Egresos Presupuestales y Contables</t>
  </si>
  <si>
    <t>1. Total de Egresos (Presupuestarios)</t>
  </si>
  <si>
    <t>2. Menos Egresos Presupuestarios No Contables</t>
  </si>
  <si>
    <t>3. Mas Gastos Contables No Presupuestales</t>
  </si>
  <si>
    <t>4. Total de Gasto Contable (4=1-2+3)</t>
  </si>
  <si>
    <t>CUENTAS POR COBRAR A CORTO PLAZO</t>
  </si>
  <si>
    <t>BANCOS/TESORERÍA</t>
  </si>
  <si>
    <t>INVERSIONES TEMPORALES (HASTA 3 MESES)</t>
  </si>
  <si>
    <t>FONDOS CON AFECTACIÓN ESPECÍFICA</t>
  </si>
  <si>
    <t>BANAMEX</t>
  </si>
  <si>
    <t>INVERSION 7666402563</t>
  </si>
  <si>
    <t>DEUDORES DIVERSOS POR COBRAR A CORTO PLAZO</t>
  </si>
  <si>
    <t>OTROS DERECHOS A RECIBIR EFECTIVO O EQUIVALENTES A CORTO PLAZO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</si>
  <si>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</si>
  <si>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</si>
  <si>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</si>
  <si>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</si>
  <si>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</si>
  <si>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</si>
  <si>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</si>
  <si>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</si>
  <si>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</si>
  <si>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</si>
  <si>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</si>
  <si>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</si>
  <si>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</si>
  <si>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PROVISIÓN PARA CONTINGENCIAS A LARGO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</si>
  <si>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</si>
  <si>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</si>
  <si>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</si>
  <si>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</si>
  <si>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</si>
  <si>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BANCOS/DEPENDENCIAS Y OTROS</t>
  </si>
  <si>
    <t>DEPÓSITOS DE FONDOS DE TERCEROS EN GARANTÍA Y/O ADMINISTRACIÓN</t>
  </si>
  <si>
    <t>GASTO OPERATIVO 2DA QUINCENA JUNIO 2021.</t>
  </si>
  <si>
    <t>GASTO OPERATIVO 1RA QUINCENA JULIO 2021</t>
  </si>
  <si>
    <t xml:space="preserve">GASTO OPERATIVO 2DA QUINCENA JULIO 2021 </t>
  </si>
  <si>
    <t>GASTO OPERATIVO 1RA QUINCENA AGOSTO 2021</t>
  </si>
  <si>
    <t>GASTO OPERATIVO 2DA QUINCENA AGOSTO 2021</t>
  </si>
  <si>
    <t>GASTO OPERATIVO 2DA QUINCENA DE SEPTIEMBRE 2021</t>
  </si>
  <si>
    <t>GASTO OPERATIVO 2DA QUINCENA DE OCTUBRE 2021</t>
  </si>
  <si>
    <t>GASTO OPERATIVO 2DA QUINCENA DE NOVIEMBRE 2021</t>
  </si>
  <si>
    <t>Se integran de la siguiente manera:</t>
  </si>
  <si>
    <t>Muebles de oficina y estantería</t>
  </si>
  <si>
    <t>Equipos y Aparatos Audiovisuales</t>
  </si>
  <si>
    <t>Cámaras Fotográficas y de Video</t>
  </si>
  <si>
    <t>SERVICIOS PERSONALES</t>
  </si>
  <si>
    <t>GASTO DE OPERACION</t>
  </si>
  <si>
    <t>APORTACIONES A PENSIONES CIVILES DEL ESTADO</t>
  </si>
  <si>
    <t>CONVENIOS RECURSO FEDERAL</t>
  </si>
  <si>
    <t>Subtotal Participaciones, Aportaciones, Transferencias, Asignaciones, Subsidios</t>
  </si>
  <si>
    <t>REMUNERACIONES AL PERSONAL DE CARÁCTER TRANSITORIO</t>
  </si>
  <si>
    <t>EFECTIVO</t>
  </si>
  <si>
    <t>BECAS</t>
  </si>
  <si>
    <t>FONDO DE CAJA CHICA</t>
  </si>
  <si>
    <t>2</t>
  </si>
  <si>
    <t>3.1 Estimaciones, depreciaciones, deterioros, obsolescnecia y amortizaciones</t>
  </si>
  <si>
    <t>3.6. Otros gastos</t>
  </si>
  <si>
    <t>GASTO OPERATIVO 2DA QUINCENA JULIO 2021, ENCUENTRO DE JUVENTUDES 2021</t>
  </si>
  <si>
    <t>El importe de esta cuenta esta constituido principalmente por: Aportaciones de Seguridad Social (patronal), mismas que se pagan en los meses de octubre y noviembre; Prima Vacacional, cuyo importe se paga en el mes de julio y diciembre; Aguinaldo cuyo importe se pagará en el mes de noviembre y diciembre.</t>
  </si>
  <si>
    <t>El importe de esta cuenta esta constituido principalmente por: Retenciones de ISR por Sueldos y Salarios, mismo que se pagan cada mes; retenciones derivadas de aportaciones de seguridad social (Trabajadores).</t>
  </si>
  <si>
    <t>Este género se compone de dos grupos, el Pasivo Circulante y el Pasivo No Circulante, en éstos inciden pasivos derivados de operaciones por servicios personales, cuentas por pagar por operaciones presupuestarias devengadas y contabilizadas al corte del periodo correspondiente; pasivos por obligaciones laborales, a continuación se presenta la integración del pasivo:</t>
  </si>
  <si>
    <t>SERVICIOS OFICIALES</t>
  </si>
  <si>
    <t>2.8 Maquinaria, Otros Equipos y Herramientas</t>
  </si>
  <si>
    <t>MOBILIARIO Y EQUIPO DE CÓMPUTO</t>
  </si>
  <si>
    <t>2.3 Mobiliario y equipo de administración</t>
  </si>
  <si>
    <t>2.4 Mobiliario y equipo educacional y recretativo</t>
  </si>
  <si>
    <t>2.6 Vehículos y equipo de transporte</t>
  </si>
  <si>
    <t>El instituto únicamente maneja una cuenta (recursos estatales) debido a que no tiene recursos propios ni tiene ingresos por recursos federales en este ejercicio fiscal.</t>
  </si>
  <si>
    <t xml:space="preserve">Las cuentas por cobrar a corto plazo corresponden a los Recibos Comprometidos y no pagados por parte de la Secretaría de Hacienda del ejercicio 2021 y 2022. Los Deudores Diversos corresponden al recurso pendiente de reintegrar por parte de los colaboradores del instituto. </t>
  </si>
  <si>
    <t xml:space="preserve">Representa el monto de los derechos de cobro a favor del ente público por gastos por comprobar, principalmente relacionados con gastos para la ejecución de eventos. </t>
  </si>
  <si>
    <t>El valor del activo se presenta a continuación, así como, el monto de la depreciación a la fecha de corte aplicado al valor del activo según el levantamiento de inventarios, y las bajas de bienes en el mes de marzo de 2023 según autorización de la Junta Directiva. También se da a conocer las tasas de depreciación utilizadas.</t>
  </si>
  <si>
    <t>Comprende los ingresos derivados por Transferencias Estatales. A continuación se detallan los ingresos recibidos en el mes:</t>
  </si>
  <si>
    <t>Los Gastos de Funcionamiento están integrados por Servicios Personales, Servicios Generales y Materiales y Suministros, para poder desempeñar las actividades del Instituto. Las Transferencias, asignaciones, subsidios y otras ayudas, corresponden a las Becas de las personas que participan en los diferentes programas para desarrollar las actividades planeadas para el ejercicio 2023. Los Otros Gastos y Pérdidas Extraordinarias corresponde a la aplicación de la depreciación y baja de activos.</t>
  </si>
  <si>
    <t>AYUDAS SOCIALES A LAS PERSONAS</t>
  </si>
  <si>
    <t>1123-01-05</t>
  </si>
  <si>
    <t>ABRIL MARTINEZ VALLES</t>
  </si>
  <si>
    <t>OTROS</t>
  </si>
  <si>
    <t>REMUNERACIONES ADICIONALES Y ESPECIALES</t>
  </si>
  <si>
    <t>Los saldos en las partidas de Bienes Mobiliario y Equipo de Administración, Mobiliario y Equipo Educacional y Recreativo, Vehículos y Equipo de Transporte, Maquinaria, Otros Equipos y Herramientas; representan el patrimonio del Instituto Chihuahuense de la Juventud.</t>
  </si>
  <si>
    <t xml:space="preserve">La cuenta de cheques 4109 5896 está integrada únicamente por Recursos Estatales 2023. La cuenta de inversión 7666402563 está integrada por Recursos Estatales 2023. </t>
  </si>
  <si>
    <t>1123-01-97</t>
  </si>
  <si>
    <t>EVA PALOMA GONZALEZ RODRIGUEZ</t>
  </si>
  <si>
    <t>MES DE SEPTIEMBRE 2023, PROYECTOS JUVENILES</t>
  </si>
  <si>
    <t>Las Cuentas por Cobrar a Corto Plazo se integran por saldos pendientes del ejercicio 2021, sin embargo, se recibió oficio de respuesta en donde la Secretaría de Hacienda indica que no se pagarán dichos saldos.</t>
  </si>
  <si>
    <t>AL 31 DE DICIEMBRE DE 2023</t>
  </si>
  <si>
    <t>1123-01-20</t>
  </si>
  <si>
    <t>RAMON BOLIVAR VALENZUELA</t>
  </si>
  <si>
    <t>1123-01-79</t>
  </si>
  <si>
    <t>ASALIA GUEVARA RODRIGUEZ</t>
  </si>
  <si>
    <t>1RA QUINCENA DE DICIEMBRE 2023, SERVICIOS PERSONALES</t>
  </si>
  <si>
    <t>APORTACIONES A PCE, ENERO A DICIEMBRE 2023</t>
  </si>
  <si>
    <t>APOYO DE LENTES, SERVICIOS PERSONALES, DICIEMBRE 2023</t>
  </si>
  <si>
    <t>2DA QUINCENA DE DICIEMBRE 2023, SERVICIOS PERSONALES</t>
  </si>
  <si>
    <t>1RA QUINCENA DE DICIEMBRE 2023, SERVICIOS PERSONALES GRATIFICACIÓN ANUAL</t>
  </si>
  <si>
    <t>MES DE DICIEMBRE 2023, MUJERES JOVENES JEFAS DE FAMILIA</t>
  </si>
  <si>
    <t>DIFERENCIAL DE PCE, 1RA QUINCENA DE DICIEMBRE 2023</t>
  </si>
  <si>
    <t>DIFERENCIAL DE PCE, 2DA QUINCENA DE DICIEMBRE 2023</t>
  </si>
  <si>
    <t>ESPACIO EDITABLE PARA FIRMAS</t>
  </si>
  <si>
    <t>LIC. ANDRE ISMAEL SOTO PIÑON</t>
  </si>
  <si>
    <t>DIRECTORA GENERAL</t>
  </si>
  <si>
    <t>SUBDIRECTOR ADMINISTRATIVO</t>
  </si>
  <si>
    <t>INSTITUTO CHIHUAHUENSE DE LA JUVENTUD</t>
  </si>
  <si>
    <t>LIC. SELMA MARIANA ORTEGA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</si>
</sst>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\ #,###,###.00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right"/>
    </xf>
    <xf numFmtId="4" fontId="13" fillId="0" borderId="0" xfId="0" applyNumberFormat="1" applyFont="1"/>
    <xf numFmtId="0" fontId="10" fillId="0" borderId="0" xfId="0" applyFont="1" applyAlignment="1">
      <alignment vertical="top"/>
    </xf>
    <xf numFmtId="49" fontId="15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15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horizontal="left" vertical="top"/>
    </xf>
    <xf numFmtId="49" fontId="8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5" fillId="2" borderId="0" xfId="0" applyNumberFormat="1" applyFont="1" applyFill="1" applyAlignment="1">
      <alignment vertical="top"/>
    </xf>
    <xf numFmtId="0" fontId="10" fillId="0" borderId="0" xfId="0" applyFont="1" applyAlignment="1">
      <alignment horizontal="left"/>
    </xf>
    <xf numFmtId="49" fontId="15" fillId="2" borderId="0" xfId="0" applyNumberFormat="1" applyFont="1" applyFill="1" applyAlignment="1">
      <alignment horizontal="justify" vertical="justify"/>
    </xf>
    <xf numFmtId="0" fontId="8" fillId="2" borderId="0" xfId="0" applyFont="1" applyFill="1" applyAlignment="1">
      <alignment horizontal="justify" vertical="justify"/>
    </xf>
    <xf numFmtId="0" fontId="2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4" fillId="4" borderId="9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 wrapText="1"/>
    </xf>
    <xf numFmtId="49" fontId="25" fillId="6" borderId="5" xfId="0" applyNumberFormat="1" applyFont="1" applyFill="1" applyBorder="1" applyAlignment="1">
      <alignment vertical="center"/>
    </xf>
    <xf numFmtId="49" fontId="25" fillId="6" borderId="10" xfId="0" applyNumberFormat="1" applyFont="1" applyFill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 wrapText="1"/>
    </xf>
    <xf numFmtId="49" fontId="25" fillId="0" borderId="5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4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vertical="center" wrapText="1"/>
    </xf>
    <xf numFmtId="49" fontId="25" fillId="6" borderId="12" xfId="0" applyNumberFormat="1" applyFont="1" applyFill="1" applyBorder="1" applyAlignment="1">
      <alignment vertical="center"/>
    </xf>
    <xf numFmtId="49" fontId="25" fillId="6" borderId="13" xfId="0" applyNumberFormat="1" applyFont="1" applyFill="1" applyBorder="1" applyAlignment="1">
      <alignment vertical="center"/>
    </xf>
    <xf numFmtId="0" fontId="19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top"/>
    </xf>
    <xf numFmtId="49" fontId="25" fillId="0" borderId="15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49" fontId="25" fillId="0" borderId="12" xfId="0" applyNumberFormat="1" applyFont="1" applyBorder="1" applyAlignment="1">
      <alignment vertical="center"/>
    </xf>
    <xf numFmtId="49" fontId="25" fillId="0" borderId="13" xfId="0" applyNumberFormat="1" applyFont="1" applyBorder="1" applyAlignment="1">
      <alignment vertical="center"/>
    </xf>
    <xf numFmtId="0" fontId="8" fillId="2" borderId="0" xfId="0" applyFont="1" applyFill="1" applyAlignment="1">
      <alignment horizontal="justify" vertical="justify" wrapText="1"/>
    </xf>
    <xf numFmtId="0" fontId="5" fillId="2" borderId="0" xfId="0" applyFont="1" applyFill="1" applyAlignment="1">
      <alignment vertical="top"/>
    </xf>
    <xf numFmtId="0" fontId="5" fillId="7" borderId="0" xfId="0" applyFont="1" applyFill="1" applyAlignment="1">
      <alignment vertical="top"/>
    </xf>
    <xf numFmtId="49" fontId="12" fillId="7" borderId="0" xfId="0" applyNumberFormat="1" applyFont="1" applyFill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justify" vertical="justify" wrapText="1"/>
    </xf>
    <xf numFmtId="0" fontId="14" fillId="0" borderId="0" xfId="0" applyFont="1" applyAlignment="1">
      <alignment horizontal="right"/>
    </xf>
    <xf numFmtId="0" fontId="14" fillId="0" borderId="0" xfId="2" applyNumberFormat="1" applyFont="1" applyFill="1" applyBorder="1" applyAlignment="1"/>
    <xf numFmtId="0" fontId="14" fillId="0" borderId="4" xfId="0" applyFont="1" applyBorder="1"/>
    <xf numFmtId="0" fontId="14" fillId="0" borderId="3" xfId="0" applyFont="1" applyBorder="1"/>
    <xf numFmtId="0" fontId="1" fillId="0" borderId="0" xfId="0" applyFont="1" applyAlignment="1">
      <alignment vertical="justify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10" fontId="8" fillId="0" borderId="0" xfId="0" applyNumberFormat="1" applyFont="1" applyAlignment="1">
      <alignment vertical="top" wrapText="1"/>
    </xf>
    <xf numFmtId="49" fontId="13" fillId="0" borderId="0" xfId="0" applyNumberFormat="1" applyFont="1"/>
    <xf numFmtId="166" fontId="13" fillId="0" borderId="0" xfId="0" applyNumberFormat="1" applyFont="1"/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/>
    <xf numFmtId="44" fontId="13" fillId="0" borderId="0" xfId="0" applyNumberFormat="1" applyFont="1"/>
    <xf numFmtId="44" fontId="5" fillId="0" borderId="0" xfId="0" applyNumberFormat="1" applyFont="1" applyAlignment="1">
      <alignment horizontal="left" vertical="top"/>
    </xf>
    <xf numFmtId="164" fontId="13" fillId="0" borderId="2" xfId="3" applyFont="1" applyFill="1" applyBorder="1" applyAlignment="1">
      <alignment horizontal="right"/>
    </xf>
    <xf numFmtId="164" fontId="13" fillId="0" borderId="4" xfId="3" applyFont="1" applyFill="1" applyBorder="1" applyAlignment="1">
      <alignment horizontal="right"/>
    </xf>
    <xf numFmtId="164" fontId="13" fillId="0" borderId="3" xfId="3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23" xfId="0" applyBorder="1"/>
    <xf numFmtId="0" fontId="0" fillId="0" borderId="0" xfId="0"/>
    <xf numFmtId="0" fontId="34" fillId="0" borderId="0" xfId="0" applyFont="1" applyAlignment="1">
      <alignment horizontal="center"/>
    </xf>
    <xf numFmtId="0" fontId="34" fillId="0" borderId="0" xfId="0" applyFont="1"/>
    <xf numFmtId="0" fontId="5" fillId="0" borderId="23" xfId="0" applyFont="1" applyBorder="1" applyAlignment="1">
      <alignment horizontal="left" vertical="top"/>
    </xf>
    <xf numFmtId="164" fontId="13" fillId="0" borderId="2" xfId="3" applyFont="1" applyFill="1" applyBorder="1" applyAlignment="1">
      <alignment vertical="center"/>
    </xf>
    <xf numFmtId="164" fontId="13" fillId="0" borderId="4" xfId="3" applyFont="1" applyFill="1" applyBorder="1" applyAlignment="1">
      <alignment vertical="center"/>
    </xf>
    <xf numFmtId="164" fontId="13" fillId="0" borderId="3" xfId="3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164" fontId="13" fillId="0" borderId="1" xfId="3" applyFont="1" applyFill="1" applyBorder="1" applyAlignment="1">
      <alignment horizontal="center"/>
    </xf>
    <xf numFmtId="164" fontId="13" fillId="0" borderId="2" xfId="3" applyFont="1" applyFill="1" applyBorder="1" applyAlignment="1">
      <alignment horizontal="center"/>
    </xf>
    <xf numFmtId="164" fontId="13" fillId="0" borderId="4" xfId="3" applyFont="1" applyFill="1" applyBorder="1" applyAlignment="1">
      <alignment horizontal="center"/>
    </xf>
    <xf numFmtId="164" fontId="13" fillId="0" borderId="3" xfId="3" applyFont="1" applyFill="1" applyBorder="1" applyAlignment="1">
      <alignment horizontal="center"/>
    </xf>
    <xf numFmtId="164" fontId="13" fillId="0" borderId="2" xfId="3" applyFont="1" applyFill="1" applyBorder="1" applyAlignment="1"/>
    <xf numFmtId="164" fontId="13" fillId="0" borderId="4" xfId="3" applyFont="1" applyFill="1" applyBorder="1" applyAlignment="1"/>
    <xf numFmtId="164" fontId="13" fillId="0" borderId="3" xfId="3" applyFont="1" applyFill="1" applyBorder="1" applyAlignment="1"/>
    <xf numFmtId="0" fontId="5" fillId="0" borderId="1" xfId="0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/>
    </xf>
    <xf numFmtId="49" fontId="30" fillId="0" borderId="2" xfId="0" applyNumberFormat="1" applyFont="1" applyBorder="1" applyAlignment="1">
      <alignment horizontal="left"/>
    </xf>
    <xf numFmtId="49" fontId="30" fillId="0" borderId="4" xfId="0" applyNumberFormat="1" applyFont="1" applyBorder="1" applyAlignment="1">
      <alignment horizontal="left"/>
    </xf>
    <xf numFmtId="49" fontId="30" fillId="0" borderId="3" xfId="0" applyNumberFormat="1" applyFont="1" applyBorder="1" applyAlignment="1">
      <alignment horizontal="left"/>
    </xf>
    <xf numFmtId="49" fontId="30" fillId="0" borderId="2" xfId="0" applyNumberFormat="1" applyFont="1" applyBorder="1" applyAlignment="1">
      <alignment horizontal="center"/>
    </xf>
    <xf numFmtId="49" fontId="30" fillId="0" borderId="3" xfId="0" applyNumberFormat="1" applyFont="1" applyBorder="1" applyAlignment="1">
      <alignment horizontal="center"/>
    </xf>
    <xf numFmtId="9" fontId="13" fillId="0" borderId="2" xfId="4" applyFont="1" applyBorder="1" applyAlignment="1">
      <alignment horizontal="center"/>
    </xf>
    <xf numFmtId="9" fontId="13" fillId="0" borderId="4" xfId="4" applyFont="1" applyBorder="1" applyAlignment="1">
      <alignment horizontal="center"/>
    </xf>
    <xf numFmtId="9" fontId="13" fillId="0" borderId="3" xfId="4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/>
    <xf numFmtId="4" fontId="13" fillId="0" borderId="2" xfId="0" applyNumberFormat="1" applyFont="1" applyBorder="1"/>
    <xf numFmtId="4" fontId="13" fillId="0" borderId="4" xfId="0" applyNumberFormat="1" applyFont="1" applyBorder="1"/>
    <xf numFmtId="4" fontId="13" fillId="0" borderId="3" xfId="0" applyNumberFormat="1" applyFont="1" applyBorder="1"/>
    <xf numFmtId="49" fontId="30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166" fontId="13" fillId="0" borderId="2" xfId="0" applyNumberFormat="1" applyFont="1" applyBorder="1"/>
    <xf numFmtId="0" fontId="13" fillId="0" borderId="4" xfId="0" applyFont="1" applyBorder="1"/>
    <xf numFmtId="0" fontId="13" fillId="0" borderId="3" xfId="0" applyFont="1" applyBorder="1"/>
    <xf numFmtId="49" fontId="14" fillId="0" borderId="1" xfId="0" applyNumberFormat="1" applyFont="1" applyBorder="1" applyAlignment="1">
      <alignment horizontal="right"/>
    </xf>
    <xf numFmtId="165" fontId="14" fillId="0" borderId="1" xfId="2" applyFont="1" applyBorder="1" applyAlignment="1"/>
    <xf numFmtId="9" fontId="14" fillId="0" borderId="1" xfId="4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" xfId="3" applyFont="1" applyFill="1" applyBorder="1" applyAlignment="1">
      <alignment horizontal="left"/>
    </xf>
    <xf numFmtId="164" fontId="13" fillId="0" borderId="4" xfId="3" applyFont="1" applyFill="1" applyBorder="1" applyAlignment="1">
      <alignment horizontal="left"/>
    </xf>
    <xf numFmtId="164" fontId="13" fillId="0" borderId="3" xfId="3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164" fontId="13" fillId="0" borderId="1" xfId="3" applyFont="1" applyFill="1" applyBorder="1" applyAlignment="1"/>
    <xf numFmtId="0" fontId="5" fillId="0" borderId="0" xfId="0" applyFont="1" applyAlignment="1">
      <alignment horizontal="center" vertical="top"/>
    </xf>
    <xf numFmtId="0" fontId="10" fillId="2" borderId="0" xfId="0" applyFont="1" applyFill="1" applyAlignment="1">
      <alignment horizontal="justify" vertical="justify" wrapText="1"/>
    </xf>
    <xf numFmtId="165" fontId="14" fillId="0" borderId="1" xfId="2" applyFont="1" applyFill="1" applyBorder="1" applyAlignment="1"/>
    <xf numFmtId="0" fontId="13" fillId="0" borderId="1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justify" vertical="justify"/>
    </xf>
    <xf numFmtId="166" fontId="13" fillId="0" borderId="1" xfId="0" applyNumberFormat="1" applyFont="1" applyBorder="1"/>
    <xf numFmtId="0" fontId="13" fillId="0" borderId="0" xfId="0" applyFont="1" applyAlignment="1">
      <alignment horizontal="justify" vertical="justify" wrapText="1"/>
    </xf>
    <xf numFmtId="49" fontId="13" fillId="0" borderId="1" xfId="0" applyNumberFormat="1" applyFont="1" applyBorder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165" fontId="14" fillId="0" borderId="2" xfId="2" applyFont="1" applyFill="1" applyBorder="1" applyAlignment="1"/>
    <xf numFmtId="165" fontId="14" fillId="0" borderId="4" xfId="2" applyFont="1" applyFill="1" applyBorder="1" applyAlignment="1"/>
    <xf numFmtId="165" fontId="14" fillId="0" borderId="3" xfId="2" applyFont="1" applyFill="1" applyBorder="1" applyAlignment="1"/>
    <xf numFmtId="166" fontId="14" fillId="0" borderId="1" xfId="0" applyNumberFormat="1" applyFont="1" applyBorder="1"/>
    <xf numFmtId="4" fontId="14" fillId="0" borderId="1" xfId="0" applyNumberFormat="1" applyFont="1" applyBorder="1"/>
    <xf numFmtId="165" fontId="14" fillId="0" borderId="1" xfId="2" applyFont="1" applyFill="1" applyBorder="1" applyAlignment="1">
      <alignment vertical="center"/>
    </xf>
    <xf numFmtId="166" fontId="13" fillId="0" borderId="4" xfId="0" applyNumberFormat="1" applyFont="1" applyBorder="1"/>
    <xf numFmtId="166" fontId="13" fillId="0" borderId="3" xfId="0" applyNumberFormat="1" applyFont="1" applyBorder="1"/>
    <xf numFmtId="165" fontId="14" fillId="0" borderId="2" xfId="2" applyFont="1" applyBorder="1" applyAlignment="1"/>
    <xf numFmtId="165" fontId="14" fillId="0" borderId="4" xfId="2" applyFont="1" applyBorder="1" applyAlignment="1"/>
    <xf numFmtId="165" fontId="14" fillId="0" borderId="3" xfId="2" applyFont="1" applyBorder="1" applyAlignment="1"/>
    <xf numFmtId="0" fontId="14" fillId="0" borderId="2" xfId="0" applyFont="1" applyBorder="1"/>
    <xf numFmtId="0" fontId="14" fillId="0" borderId="4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49" fontId="13" fillId="0" borderId="2" xfId="0" applyNumberFormat="1" applyFont="1" applyBorder="1"/>
    <xf numFmtId="49" fontId="13" fillId="0" borderId="4" xfId="0" applyNumberFormat="1" applyFont="1" applyBorder="1"/>
    <xf numFmtId="49" fontId="13" fillId="0" borderId="3" xfId="0" applyNumberFormat="1" applyFont="1" applyBorder="1"/>
    <xf numFmtId="0" fontId="13" fillId="0" borderId="2" xfId="0" applyFont="1" applyBorder="1"/>
    <xf numFmtId="0" fontId="2" fillId="0" borderId="0" xfId="0" applyFont="1" applyAlignment="1">
      <alignment horizontal="center" vertical="top"/>
    </xf>
    <xf numFmtId="0" fontId="8" fillId="2" borderId="0" xfId="0" applyFont="1" applyFill="1" applyAlignment="1">
      <alignment horizontal="justify" vertical="justify" wrapText="1"/>
    </xf>
    <xf numFmtId="165" fontId="14" fillId="0" borderId="2" xfId="2" applyFont="1" applyBorder="1" applyAlignment="1">
      <alignment horizontal="right"/>
    </xf>
    <xf numFmtId="165" fontId="14" fillId="0" borderId="4" xfId="2" applyFont="1" applyBorder="1" applyAlignment="1">
      <alignment horizontal="right"/>
    </xf>
    <xf numFmtId="165" fontId="14" fillId="0" borderId="3" xfId="2" applyFont="1" applyBorder="1" applyAlignment="1">
      <alignment horizontal="right"/>
    </xf>
    <xf numFmtId="165" fontId="14" fillId="0" borderId="2" xfId="2" applyFont="1" applyFill="1" applyBorder="1" applyAlignment="1">
      <alignment horizontal="center"/>
    </xf>
    <xf numFmtId="165" fontId="14" fillId="0" borderId="4" xfId="2" applyFont="1" applyFill="1" applyBorder="1" applyAlignment="1">
      <alignment horizontal="center"/>
    </xf>
    <xf numFmtId="165" fontId="14" fillId="0" borderId="3" xfId="2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5" fontId="14" fillId="0" borderId="2" xfId="2" applyFont="1" applyFill="1" applyBorder="1" applyAlignment="1">
      <alignment horizontal="right"/>
    </xf>
    <xf numFmtId="165" fontId="14" fillId="0" borderId="4" xfId="2" applyFont="1" applyFill="1" applyBorder="1" applyAlignment="1">
      <alignment horizontal="right"/>
    </xf>
    <xf numFmtId="165" fontId="14" fillId="0" borderId="3" xfId="2" applyFont="1" applyFill="1" applyBorder="1" applyAlignment="1">
      <alignment horizontal="right"/>
    </xf>
    <xf numFmtId="165" fontId="14" fillId="0" borderId="1" xfId="2" applyFont="1" applyFill="1" applyBorder="1" applyAlignment="1">
      <alignment horizontal="center"/>
    </xf>
    <xf numFmtId="0" fontId="1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justify"/>
    </xf>
    <xf numFmtId="166" fontId="14" fillId="0" borderId="1" xfId="2" applyNumberFormat="1" applyFont="1" applyFill="1" applyBorder="1" applyAlignment="1"/>
    <xf numFmtId="164" fontId="13" fillId="0" borderId="2" xfId="3" applyFont="1" applyBorder="1" applyAlignment="1"/>
    <xf numFmtId="164" fontId="13" fillId="0" borderId="4" xfId="3" applyFont="1" applyBorder="1" applyAlignment="1"/>
    <xf numFmtId="164" fontId="13" fillId="0" borderId="3" xfId="3" applyFont="1" applyBorder="1" applyAlignment="1"/>
    <xf numFmtId="9" fontId="13" fillId="0" borderId="2" xfId="0" applyNumberFormat="1" applyFont="1" applyBorder="1" applyAlignment="1">
      <alignment horizontal="center"/>
    </xf>
    <xf numFmtId="9" fontId="13" fillId="0" borderId="4" xfId="0" applyNumberFormat="1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 vertical="justify"/>
    </xf>
    <xf numFmtId="49" fontId="14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2" applyNumberFormat="1" applyFont="1" applyFill="1" applyBorder="1" applyAlignment="1"/>
    <xf numFmtId="0" fontId="8" fillId="2" borderId="0" xfId="0" applyFont="1" applyFill="1" applyAlignment="1">
      <alignment horizontal="justify" vertical="justify"/>
    </xf>
    <xf numFmtId="166" fontId="13" fillId="0" borderId="2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164" fontId="13" fillId="0" borderId="2" xfId="3" applyFont="1" applyFill="1" applyBorder="1" applyAlignment="1">
      <alignment horizontal="right"/>
    </xf>
    <xf numFmtId="164" fontId="13" fillId="0" borderId="4" xfId="3" applyFont="1" applyFill="1" applyBorder="1" applyAlignment="1">
      <alignment horizontal="right"/>
    </xf>
    <xf numFmtId="164" fontId="13" fillId="0" borderId="3" xfId="3" applyFont="1" applyFill="1" applyBorder="1" applyAlignment="1">
      <alignment horizontal="right"/>
    </xf>
    <xf numFmtId="49" fontId="14" fillId="0" borderId="2" xfId="0" applyNumberFormat="1" applyFont="1" applyBorder="1" applyAlignment="1">
      <alignment horizontal="left"/>
    </xf>
    <xf numFmtId="49" fontId="14" fillId="0" borderId="4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0" fontId="25" fillId="6" borderId="15" xfId="0" applyFont="1" applyFill="1" applyBorder="1" applyAlignment="1">
      <alignment horizontal="left"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18" xfId="0" applyFont="1" applyFill="1" applyBorder="1" applyAlignment="1">
      <alignment horizontal="left" vertical="center"/>
    </xf>
    <xf numFmtId="0" fontId="25" fillId="6" borderId="15" xfId="0" applyFont="1" applyFill="1" applyBorder="1" applyAlignment="1">
      <alignment horizontal="left" vertical="center" wrapText="1"/>
    </xf>
    <xf numFmtId="0" fontId="25" fillId="6" borderId="20" xfId="0" applyFont="1" applyFill="1" applyBorder="1" applyAlignment="1">
      <alignment horizontal="left" vertical="center" wrapText="1"/>
    </xf>
    <xf numFmtId="0" fontId="25" fillId="6" borderId="18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6" borderId="22" xfId="0" applyFont="1" applyFill="1" applyBorder="1" applyAlignment="1">
      <alignment horizontal="left" vertical="center" wrapText="1"/>
    </xf>
    <xf numFmtId="0" fontId="21" fillId="5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</cellXfs>
  <cellStyles count="5">
    <cellStyle name="Hipervínculo 2" xfId="1" xr:uid="{00000000-0005-0000-0000-000000000000}"/>
    <cellStyle name="Millares" xfId="3" builtin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22"/>
  <sheetViews>
    <sheetView tabSelected="1" topLeftCell="A286" zoomScaleNormal="100" workbookViewId="0">
      <selection activeCell="A286" sqref="A286"/>
    </sheetView>
  </sheetViews>
  <sheetFormatPr baseColWidth="10" defaultColWidth="9.33203125" defaultRowHeight="12" x14ac:dyDescent="0.2"/>
  <cols>
    <col min="1" max="1" width="12.5" style="7" customWidth="1"/>
    <col min="2" max="2" width="4.1640625" style="7" customWidth="1"/>
    <col min="3" max="3" width="6.33203125" style="7" customWidth="1"/>
    <col min="4" max="7" width="9.1640625" style="7" customWidth="1"/>
    <col min="8" max="8" width="10.83203125" style="7" customWidth="1"/>
    <col min="9" max="9" width="17" style="7" customWidth="1"/>
    <col min="10" max="10" width="11.6640625" style="7" customWidth="1"/>
    <col min="11" max="15" width="9.1640625" style="7" customWidth="1"/>
    <col min="16" max="16" width="13.33203125" style="7" bestFit="1" customWidth="1"/>
    <col min="17" max="17" width="13.6640625" style="7" bestFit="1" customWidth="1"/>
    <col min="18" max="18" width="14.6640625" style="7" bestFit="1" customWidth="1"/>
    <col min="19" max="19" width="14" style="7" bestFit="1" customWidth="1"/>
    <col min="20" max="16384" width="9.33203125" style="7"/>
  </cols>
  <sheetData>
    <row r="1" spans="1:16" s="55" customFormat="1" ht="12.75" x14ac:dyDescent="0.2">
      <c r="A1" s="200" t="s">
        <v>267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45"/>
      <c r="B3" s="201" t="s">
        <v>109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x14ac:dyDescent="0.2">
      <c r="A4" s="4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x14ac:dyDescent="0.2">
      <c r="A5" s="45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x14ac:dyDescent="0.2">
      <c r="A6" s="45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x14ac:dyDescent="0.2">
      <c r="A7" s="45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2">
      <c r="A9" s="45"/>
      <c r="B9" s="47" t="s">
        <v>4</v>
      </c>
      <c r="C9" s="42" t="s">
        <v>3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">
      <c r="A10" s="45"/>
      <c r="B10" s="47" t="s">
        <v>5</v>
      </c>
      <c r="C10" s="42" t="s">
        <v>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x14ac:dyDescent="0.2">
      <c r="A11" s="45"/>
      <c r="B11" s="47" t="s">
        <v>7</v>
      </c>
      <c r="C11" s="42" t="s">
        <v>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x14ac:dyDescent="0.2">
      <c r="B12" s="3"/>
      <c r="C12" s="8"/>
    </row>
    <row r="13" spans="1:16" x14ac:dyDescent="0.2">
      <c r="A13" s="207" t="s">
        <v>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">
      <c r="B15" s="5" t="s">
        <v>15</v>
      </c>
      <c r="C15" s="5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2">
      <c r="A17" s="5"/>
      <c r="B17" s="2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2">
      <c r="A18" s="5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2">
      <c r="B19" s="26" t="s">
        <v>30</v>
      </c>
      <c r="C19" s="2" t="s">
        <v>10</v>
      </c>
    </row>
    <row r="20" spans="1:17" x14ac:dyDescent="0.2">
      <c r="B20" s="26"/>
      <c r="C20" s="2"/>
    </row>
    <row r="21" spans="1:17" x14ac:dyDescent="0.2">
      <c r="A21" s="2"/>
      <c r="B21" s="49" t="s">
        <v>26</v>
      </c>
      <c r="C21" s="208" t="s">
        <v>262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</row>
    <row r="22" spans="1:17" x14ac:dyDescent="0.2">
      <c r="B22" s="43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</row>
    <row r="23" spans="1:17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x14ac:dyDescent="0.2">
      <c r="B24" s="19"/>
      <c r="C24" s="27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7" x14ac:dyDescent="0.2"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7" x14ac:dyDescent="0.2">
      <c r="B26" s="19"/>
      <c r="C26" s="11"/>
      <c r="D26" s="156" t="s">
        <v>32</v>
      </c>
      <c r="E26" s="156"/>
      <c r="F26" s="156"/>
      <c r="G26" s="156"/>
      <c r="H26" s="156"/>
      <c r="I26" s="156"/>
      <c r="J26" s="124">
        <v>2023</v>
      </c>
      <c r="K26" s="124"/>
      <c r="L26" s="124"/>
      <c r="M26" s="124">
        <v>2022</v>
      </c>
      <c r="N26" s="124"/>
      <c r="O26" s="124"/>
    </row>
    <row r="27" spans="1:17" x14ac:dyDescent="0.2">
      <c r="B27" s="19"/>
      <c r="C27" s="11"/>
      <c r="D27" s="170" t="s">
        <v>188</v>
      </c>
      <c r="E27" s="170"/>
      <c r="F27" s="170"/>
      <c r="G27" s="170"/>
      <c r="H27" s="170"/>
      <c r="I27" s="170"/>
      <c r="J27" s="178">
        <v>247185.58</v>
      </c>
      <c r="K27" s="170"/>
      <c r="L27" s="170"/>
      <c r="M27" s="178">
        <v>1204570.08</v>
      </c>
      <c r="N27" s="170"/>
      <c r="O27" s="170"/>
    </row>
    <row r="28" spans="1:17" x14ac:dyDescent="0.2">
      <c r="B28" s="19"/>
      <c r="C28" s="11"/>
      <c r="D28" s="170" t="s">
        <v>189</v>
      </c>
      <c r="E28" s="170"/>
      <c r="F28" s="170"/>
      <c r="G28" s="170"/>
      <c r="H28" s="170"/>
      <c r="I28" s="170"/>
      <c r="J28" s="178">
        <v>1000224.1</v>
      </c>
      <c r="K28" s="170"/>
      <c r="L28" s="170"/>
      <c r="M28" s="178">
        <v>1011882.42</v>
      </c>
      <c r="N28" s="170"/>
      <c r="O28" s="170"/>
    </row>
    <row r="29" spans="1:17" x14ac:dyDescent="0.2">
      <c r="B29" s="19"/>
      <c r="C29" s="11"/>
      <c r="D29" s="170" t="s">
        <v>236</v>
      </c>
      <c r="E29" s="170"/>
      <c r="F29" s="170"/>
      <c r="G29" s="170"/>
      <c r="H29" s="170"/>
      <c r="I29" s="170"/>
      <c r="J29" s="178">
        <v>10000</v>
      </c>
      <c r="K29" s="170"/>
      <c r="L29" s="170"/>
      <c r="M29" s="178">
        <v>4000</v>
      </c>
      <c r="N29" s="170"/>
      <c r="O29" s="170"/>
    </row>
    <row r="30" spans="1:17" x14ac:dyDescent="0.2">
      <c r="B30" s="19"/>
      <c r="C30" s="11"/>
      <c r="D30" s="162" t="s">
        <v>34</v>
      </c>
      <c r="E30" s="163"/>
      <c r="F30" s="163"/>
      <c r="G30" s="163"/>
      <c r="H30" s="163"/>
      <c r="I30" s="164"/>
      <c r="J30" s="153">
        <f>SUM(J27:L29)</f>
        <v>1257409.68</v>
      </c>
      <c r="K30" s="153"/>
      <c r="L30" s="153"/>
      <c r="M30" s="153">
        <f>SUM(M27:O29)</f>
        <v>2220452.5</v>
      </c>
      <c r="N30" s="153"/>
      <c r="O30" s="153"/>
    </row>
    <row r="31" spans="1:17" x14ac:dyDescent="0.2">
      <c r="B31" s="1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7" x14ac:dyDescent="0.2">
      <c r="B32" s="19"/>
      <c r="C32" s="28" t="s">
        <v>35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2">
      <c r="B33" s="19"/>
      <c r="C33" s="2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25.5" customHeight="1" x14ac:dyDescent="0.2">
      <c r="B34" s="19"/>
      <c r="C34" s="148" t="s">
        <v>250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2:16" x14ac:dyDescent="0.2"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2">
      <c r="B36" s="19"/>
      <c r="C36" s="11"/>
      <c r="D36" s="11"/>
      <c r="E36" s="11"/>
      <c r="F36" s="156" t="s">
        <v>36</v>
      </c>
      <c r="G36" s="156"/>
      <c r="H36" s="156"/>
      <c r="I36" s="156"/>
      <c r="J36" s="156"/>
      <c r="K36" s="124" t="s">
        <v>37</v>
      </c>
      <c r="L36" s="124"/>
      <c r="M36" s="124"/>
      <c r="O36" s="11"/>
      <c r="P36" s="11"/>
    </row>
    <row r="37" spans="2:16" x14ac:dyDescent="0.2">
      <c r="B37" s="19"/>
      <c r="C37" s="11"/>
      <c r="D37" s="11"/>
      <c r="E37" s="11"/>
      <c r="F37" s="170" t="s">
        <v>191</v>
      </c>
      <c r="G37" s="170"/>
      <c r="H37" s="170"/>
      <c r="I37" s="170"/>
      <c r="J37" s="170"/>
      <c r="K37" s="178">
        <f>J27</f>
        <v>247185.58</v>
      </c>
      <c r="L37" s="170"/>
      <c r="M37" s="170"/>
      <c r="O37" s="11"/>
      <c r="P37" s="11"/>
    </row>
    <row r="38" spans="2:16" x14ac:dyDescent="0.2">
      <c r="B38" s="19"/>
      <c r="C38" s="11"/>
      <c r="D38" s="11"/>
      <c r="E38" s="11"/>
      <c r="F38" s="162" t="s">
        <v>34</v>
      </c>
      <c r="G38" s="163"/>
      <c r="H38" s="163"/>
      <c r="I38" s="163"/>
      <c r="J38" s="164"/>
      <c r="K38" s="209">
        <f>SUM(K37:M37)</f>
        <v>247185.58</v>
      </c>
      <c r="L38" s="210"/>
      <c r="M38" s="211"/>
      <c r="O38" s="11"/>
      <c r="P38" s="11"/>
    </row>
    <row r="39" spans="2:16" x14ac:dyDescent="0.2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x14ac:dyDescent="0.2">
      <c r="B40" s="19"/>
      <c r="C40" s="28" t="s">
        <v>38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x14ac:dyDescent="0.2">
      <c r="B41" s="19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6" ht="22.5" customHeight="1" x14ac:dyDescent="0.2">
      <c r="B42" s="19"/>
      <c r="C42" s="179" t="s">
        <v>151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</row>
    <row r="43" spans="2:16" x14ac:dyDescent="0.2">
      <c r="B43" s="1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6" x14ac:dyDescent="0.2">
      <c r="B44" s="19"/>
      <c r="C44" s="11"/>
      <c r="D44" s="11"/>
      <c r="E44" s="11"/>
      <c r="F44" s="156" t="s">
        <v>36</v>
      </c>
      <c r="G44" s="156"/>
      <c r="H44" s="156"/>
      <c r="I44" s="156"/>
      <c r="J44" s="156"/>
      <c r="K44" s="124" t="s">
        <v>37</v>
      </c>
      <c r="L44" s="124"/>
      <c r="M44" s="124"/>
      <c r="O44" s="11"/>
      <c r="P44" s="11"/>
    </row>
    <row r="45" spans="2:16" x14ac:dyDescent="0.2">
      <c r="B45" s="19"/>
      <c r="C45" s="11"/>
      <c r="D45" s="11"/>
      <c r="E45" s="11"/>
      <c r="F45" s="206" t="s">
        <v>192</v>
      </c>
      <c r="G45" s="150"/>
      <c r="H45" s="150"/>
      <c r="I45" s="150"/>
      <c r="J45" s="151"/>
      <c r="K45" s="149">
        <f>J28</f>
        <v>1000224.1</v>
      </c>
      <c r="L45" s="150"/>
      <c r="M45" s="151"/>
      <c r="O45" s="11"/>
      <c r="P45" s="11"/>
    </row>
    <row r="46" spans="2:16" x14ac:dyDescent="0.2">
      <c r="B46" s="19"/>
      <c r="C46" s="11"/>
      <c r="D46" s="11"/>
      <c r="E46" s="11"/>
      <c r="F46" s="162" t="s">
        <v>34</v>
      </c>
      <c r="G46" s="163"/>
      <c r="H46" s="163"/>
      <c r="I46" s="163"/>
      <c r="J46" s="164"/>
      <c r="K46" s="217">
        <f>SUM(K45:M45)</f>
        <v>1000224.1</v>
      </c>
      <c r="L46" s="218"/>
      <c r="M46" s="219"/>
      <c r="O46" s="11"/>
      <c r="P46" s="11"/>
    </row>
    <row r="47" spans="2:16" x14ac:dyDescent="0.2">
      <c r="B47" s="1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x14ac:dyDescent="0.2">
      <c r="B48" s="1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31" x14ac:dyDescent="0.2">
      <c r="A49" s="2"/>
      <c r="B49" s="26" t="s">
        <v>30</v>
      </c>
      <c r="C49" s="2" t="s">
        <v>11</v>
      </c>
    </row>
    <row r="50" spans="1:31" x14ac:dyDescent="0.2">
      <c r="A50" s="2"/>
      <c r="B50" s="26"/>
      <c r="C50" s="2"/>
    </row>
    <row r="51" spans="1:31" s="25" customFormat="1" x14ac:dyDescent="0.2">
      <c r="A51" s="29"/>
      <c r="B51" s="41" t="s">
        <v>25</v>
      </c>
      <c r="C51" s="168" t="s">
        <v>251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25" customFormat="1" x14ac:dyDescent="0.2">
      <c r="A52" s="29"/>
      <c r="B52" s="44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x14ac:dyDescent="0.2">
      <c r="A53" s="6"/>
      <c r="B53" s="1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31" x14ac:dyDescent="0.2">
      <c r="A54" s="6"/>
      <c r="B54" s="17"/>
      <c r="C54" s="215" t="s">
        <v>32</v>
      </c>
      <c r="D54" s="216"/>
      <c r="E54" s="216"/>
      <c r="F54" s="216"/>
      <c r="G54" s="216"/>
      <c r="H54" s="216"/>
      <c r="I54" s="216"/>
      <c r="J54" s="171">
        <v>2023</v>
      </c>
      <c r="K54" s="172"/>
      <c r="L54" s="173"/>
      <c r="M54" s="171">
        <v>2022</v>
      </c>
      <c r="N54" s="172"/>
      <c r="O54" s="173"/>
    </row>
    <row r="55" spans="1:31" x14ac:dyDescent="0.2">
      <c r="A55" s="6"/>
      <c r="B55" s="17"/>
      <c r="C55" s="157" t="s">
        <v>187</v>
      </c>
      <c r="D55" s="158"/>
      <c r="E55" s="158"/>
      <c r="F55" s="158"/>
      <c r="G55" s="158"/>
      <c r="H55" s="158"/>
      <c r="I55" s="158"/>
      <c r="J55" s="159">
        <f>J72</f>
        <v>1307164.6699999997</v>
      </c>
      <c r="K55" s="160"/>
      <c r="L55" s="161"/>
      <c r="M55" s="159">
        <v>1506370.92</v>
      </c>
      <c r="N55" s="160"/>
      <c r="O55" s="161"/>
    </row>
    <row r="56" spans="1:31" x14ac:dyDescent="0.2">
      <c r="A56" s="6"/>
      <c r="B56" s="17"/>
      <c r="C56" s="157" t="s">
        <v>193</v>
      </c>
      <c r="D56" s="158"/>
      <c r="E56" s="158"/>
      <c r="F56" s="158"/>
      <c r="G56" s="158"/>
      <c r="H56" s="158"/>
      <c r="I56" s="158"/>
      <c r="J56" s="159">
        <v>3488.86</v>
      </c>
      <c r="K56" s="160"/>
      <c r="L56" s="161"/>
      <c r="M56" s="159">
        <v>4622.92</v>
      </c>
      <c r="N56" s="160"/>
      <c r="O56" s="161"/>
    </row>
    <row r="57" spans="1:31" x14ac:dyDescent="0.2">
      <c r="A57" s="6"/>
      <c r="B57" s="17"/>
      <c r="C57" s="157" t="s">
        <v>194</v>
      </c>
      <c r="D57" s="158"/>
      <c r="E57" s="158"/>
      <c r="F57" s="158"/>
      <c r="G57" s="158"/>
      <c r="H57" s="158"/>
      <c r="I57" s="158"/>
      <c r="J57" s="159">
        <v>0</v>
      </c>
      <c r="K57" s="160"/>
      <c r="L57" s="161"/>
      <c r="M57" s="159">
        <v>0</v>
      </c>
      <c r="N57" s="160"/>
      <c r="O57" s="161"/>
    </row>
    <row r="58" spans="1:31" x14ac:dyDescent="0.2">
      <c r="A58" s="6"/>
      <c r="B58" s="17"/>
      <c r="C58" s="162" t="s">
        <v>34</v>
      </c>
      <c r="D58" s="163"/>
      <c r="E58" s="163"/>
      <c r="F58" s="163"/>
      <c r="G58" s="163"/>
      <c r="H58" s="163"/>
      <c r="I58" s="163"/>
      <c r="J58" s="212">
        <f>SUM(J55:L57)</f>
        <v>1310653.5299999998</v>
      </c>
      <c r="K58" s="213"/>
      <c r="L58" s="214"/>
      <c r="M58" s="212">
        <f>SUM(M55:O57)</f>
        <v>1510993.8399999999</v>
      </c>
      <c r="N58" s="213"/>
      <c r="O58" s="214"/>
    </row>
    <row r="59" spans="1:31" x14ac:dyDescent="0.2">
      <c r="A59" s="6"/>
      <c r="B59" s="1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31" ht="37.5" customHeight="1" x14ac:dyDescent="0.2">
      <c r="A60" s="6"/>
      <c r="B60" s="17"/>
      <c r="C60" s="148" t="s">
        <v>266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31" x14ac:dyDescent="0.2">
      <c r="A61" s="6"/>
      <c r="B61" s="17"/>
      <c r="C61" s="6"/>
      <c r="D61" s="6"/>
      <c r="E61" s="6"/>
      <c r="F61" s="6"/>
      <c r="O61" s="6"/>
      <c r="P61" s="6"/>
    </row>
    <row r="62" spans="1:31" ht="12.75" customHeight="1" x14ac:dyDescent="0.2">
      <c r="C62" s="124" t="s">
        <v>32</v>
      </c>
      <c r="D62" s="124"/>
      <c r="E62" s="124"/>
      <c r="F62" s="124"/>
      <c r="G62" s="124"/>
      <c r="H62" s="124"/>
      <c r="I62" s="124"/>
      <c r="J62" s="124">
        <v>2023</v>
      </c>
      <c r="K62" s="124"/>
      <c r="L62" s="124"/>
      <c r="M62" s="142" t="s">
        <v>39</v>
      </c>
      <c r="N62" s="124"/>
      <c r="O62" s="124"/>
      <c r="Q62" s="6"/>
      <c r="R62" s="6"/>
    </row>
    <row r="63" spans="1:31" ht="12.75" customHeight="1" x14ac:dyDescent="0.2">
      <c r="C63" s="147" t="s">
        <v>216</v>
      </c>
      <c r="D63" s="147"/>
      <c r="E63" s="147"/>
      <c r="F63" s="147"/>
      <c r="G63" s="147"/>
      <c r="H63" s="147"/>
      <c r="I63" s="147"/>
      <c r="J63" s="143">
        <v>2916.63</v>
      </c>
      <c r="K63" s="143"/>
      <c r="L63" s="143"/>
      <c r="M63" s="139">
        <f>(J63*M72)/J72</f>
        <v>2.2312644052719086E-3</v>
      </c>
      <c r="N63" s="140"/>
      <c r="O63" s="141"/>
      <c r="Q63" s="6"/>
      <c r="R63" s="6"/>
    </row>
    <row r="64" spans="1:31" ht="12.75" customHeight="1" x14ac:dyDescent="0.2">
      <c r="C64" s="147" t="s">
        <v>217</v>
      </c>
      <c r="D64" s="147"/>
      <c r="E64" s="147"/>
      <c r="F64" s="147"/>
      <c r="G64" s="147"/>
      <c r="H64" s="147"/>
      <c r="I64" s="147"/>
      <c r="J64" s="143">
        <v>271743.33</v>
      </c>
      <c r="K64" s="143"/>
      <c r="L64" s="143"/>
      <c r="M64" s="139">
        <f>(J64*M72)/J72</f>
        <v>0.20788760302097217</v>
      </c>
      <c r="N64" s="140"/>
      <c r="O64" s="141"/>
      <c r="Q64" s="6"/>
      <c r="R64" s="6"/>
    </row>
    <row r="65" spans="1:18" ht="12.75" customHeight="1" x14ac:dyDescent="0.2">
      <c r="C65" s="147" t="s">
        <v>218</v>
      </c>
      <c r="D65" s="147"/>
      <c r="E65" s="147"/>
      <c r="F65" s="147"/>
      <c r="G65" s="147"/>
      <c r="H65" s="147"/>
      <c r="I65" s="147"/>
      <c r="J65" s="143">
        <v>2916.67</v>
      </c>
      <c r="K65" s="143"/>
      <c r="L65" s="143"/>
      <c r="M65" s="139">
        <f>(J65*M72)/J72</f>
        <v>2.2312950058541599E-3</v>
      </c>
      <c r="N65" s="140"/>
      <c r="O65" s="141"/>
      <c r="Q65" s="6"/>
      <c r="R65" s="6"/>
    </row>
    <row r="66" spans="1:18" ht="12.75" customHeight="1" x14ac:dyDescent="0.2">
      <c r="C66" s="147" t="s">
        <v>240</v>
      </c>
      <c r="D66" s="147"/>
      <c r="E66" s="147"/>
      <c r="F66" s="147"/>
      <c r="G66" s="147"/>
      <c r="H66" s="147"/>
      <c r="I66" s="147"/>
      <c r="J66" s="143">
        <v>600000</v>
      </c>
      <c r="K66" s="143"/>
      <c r="L66" s="143"/>
      <c r="M66" s="139">
        <f>(J66*M72)/J72</f>
        <v>0.45900873376573142</v>
      </c>
      <c r="N66" s="140"/>
      <c r="O66" s="141"/>
      <c r="Q66" s="6"/>
      <c r="R66" s="6"/>
    </row>
    <row r="67" spans="1:18" ht="12.75" customHeight="1" x14ac:dyDescent="0.2">
      <c r="C67" s="147" t="s">
        <v>219</v>
      </c>
      <c r="D67" s="147"/>
      <c r="E67" s="147"/>
      <c r="F67" s="147"/>
      <c r="G67" s="147"/>
      <c r="H67" s="147"/>
      <c r="I67" s="147"/>
      <c r="J67" s="143">
        <v>271743.33</v>
      </c>
      <c r="K67" s="143"/>
      <c r="L67" s="143"/>
      <c r="M67" s="139">
        <f>(J67*M72)/J72</f>
        <v>0.20788760302097217</v>
      </c>
      <c r="N67" s="140"/>
      <c r="O67" s="141"/>
      <c r="Q67" s="6"/>
      <c r="R67" s="6"/>
    </row>
    <row r="68" spans="1:18" ht="12.75" customHeight="1" x14ac:dyDescent="0.2">
      <c r="C68" s="147" t="s">
        <v>220</v>
      </c>
      <c r="D68" s="147"/>
      <c r="E68" s="147"/>
      <c r="F68" s="147"/>
      <c r="G68" s="147"/>
      <c r="H68" s="147"/>
      <c r="I68" s="147"/>
      <c r="J68" s="143">
        <v>2916.67</v>
      </c>
      <c r="K68" s="143"/>
      <c r="L68" s="143"/>
      <c r="M68" s="139">
        <f>(J68*M72)/J72</f>
        <v>2.2312950058541599E-3</v>
      </c>
      <c r="N68" s="140"/>
      <c r="O68" s="141"/>
      <c r="Q68" s="6"/>
      <c r="R68" s="6"/>
    </row>
    <row r="69" spans="1:18" ht="12" customHeight="1" x14ac:dyDescent="0.2">
      <c r="C69" s="147" t="s">
        <v>221</v>
      </c>
      <c r="D69" s="147"/>
      <c r="E69" s="147"/>
      <c r="F69" s="147"/>
      <c r="G69" s="147"/>
      <c r="H69" s="147"/>
      <c r="I69" s="147"/>
      <c r="J69" s="143">
        <v>67286.67</v>
      </c>
      <c r="K69" s="143"/>
      <c r="L69" s="143"/>
      <c r="M69" s="139">
        <f>(J69*M72)/J72</f>
        <v>5.1475281993354376E-2</v>
      </c>
      <c r="N69" s="140"/>
      <c r="O69" s="141"/>
      <c r="Q69" s="6"/>
      <c r="R69" s="6"/>
    </row>
    <row r="70" spans="1:18" x14ac:dyDescent="0.2">
      <c r="C70" s="155" t="s">
        <v>222</v>
      </c>
      <c r="D70" s="155"/>
      <c r="E70" s="155"/>
      <c r="F70" s="155"/>
      <c r="G70" s="155"/>
      <c r="H70" s="155"/>
      <c r="I70" s="155"/>
      <c r="J70" s="143">
        <v>2916.67</v>
      </c>
      <c r="K70" s="143"/>
      <c r="L70" s="143"/>
      <c r="M70" s="139">
        <f>(J70*M72)/J72</f>
        <v>2.2312950058541599E-3</v>
      </c>
      <c r="N70" s="140"/>
      <c r="O70" s="141"/>
      <c r="Q70" s="6"/>
      <c r="R70" s="6"/>
    </row>
    <row r="71" spans="1:18" x14ac:dyDescent="0.2">
      <c r="C71" s="155" t="s">
        <v>223</v>
      </c>
      <c r="D71" s="155"/>
      <c r="E71" s="155"/>
      <c r="F71" s="155"/>
      <c r="G71" s="155"/>
      <c r="H71" s="155"/>
      <c r="I71" s="155"/>
      <c r="J71" s="143">
        <v>84724.7</v>
      </c>
      <c r="K71" s="143"/>
      <c r="L71" s="143"/>
      <c r="M71" s="139">
        <f>(J71*$M$72)/J72</f>
        <v>6.4815628776135767E-2</v>
      </c>
      <c r="N71" s="140"/>
      <c r="O71" s="141"/>
      <c r="Q71" s="6"/>
      <c r="R71" s="6"/>
    </row>
    <row r="72" spans="1:18" ht="12.75" customHeight="1" x14ac:dyDescent="0.2">
      <c r="C72" s="152" t="s">
        <v>34</v>
      </c>
      <c r="D72" s="152"/>
      <c r="E72" s="152"/>
      <c r="F72" s="152"/>
      <c r="G72" s="152"/>
      <c r="H72" s="152"/>
      <c r="I72" s="152"/>
      <c r="J72" s="153">
        <f>SUM(J63:L71)</f>
        <v>1307164.6699999997</v>
      </c>
      <c r="K72" s="153"/>
      <c r="L72" s="153"/>
      <c r="M72" s="154">
        <v>1</v>
      </c>
      <c r="N72" s="154"/>
      <c r="O72" s="154"/>
      <c r="Q72" s="6"/>
      <c r="R72" s="6"/>
    </row>
    <row r="73" spans="1:18" x14ac:dyDescent="0.2">
      <c r="A73" s="6"/>
      <c r="B73" s="1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8" x14ac:dyDescent="0.2">
      <c r="A74" s="6"/>
      <c r="B74" s="17"/>
      <c r="C74" s="28" t="s">
        <v>40</v>
      </c>
      <c r="D74" s="27"/>
      <c r="E74" s="27"/>
      <c r="F74" s="27"/>
      <c r="G74" s="27"/>
      <c r="H74" s="27"/>
      <c r="I74" s="27"/>
      <c r="J74" s="105"/>
      <c r="K74" s="27"/>
      <c r="L74" s="27"/>
      <c r="M74" s="27"/>
      <c r="N74" s="27"/>
      <c r="O74" s="27"/>
      <c r="P74" s="27"/>
    </row>
    <row r="75" spans="1:18" x14ac:dyDescent="0.2">
      <c r="A75" s="6"/>
      <c r="B75" s="17"/>
      <c r="C75" s="28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8" ht="22.5" customHeight="1" x14ac:dyDescent="0.2">
      <c r="A76" s="6"/>
      <c r="B76" s="17"/>
      <c r="C76" s="148" t="s">
        <v>252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1:18" x14ac:dyDescent="0.2">
      <c r="A77" s="6"/>
      <c r="B77" s="1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8" ht="12.75" customHeight="1" x14ac:dyDescent="0.2">
      <c r="C78" s="124" t="s">
        <v>32</v>
      </c>
      <c r="D78" s="124"/>
      <c r="E78" s="124"/>
      <c r="F78" s="124"/>
      <c r="G78" s="124"/>
      <c r="H78" s="124"/>
      <c r="I78" s="124"/>
      <c r="J78" s="124">
        <v>2023</v>
      </c>
      <c r="K78" s="124"/>
      <c r="L78" s="124"/>
      <c r="M78" s="142" t="s">
        <v>39</v>
      </c>
      <c r="N78" s="124"/>
      <c r="O78" s="124"/>
      <c r="Q78" s="6"/>
      <c r="R78" s="6"/>
    </row>
    <row r="79" spans="1:18" ht="12.75" customHeight="1" x14ac:dyDescent="0.2">
      <c r="C79" s="137" t="s">
        <v>257</v>
      </c>
      <c r="D79" s="138"/>
      <c r="E79" s="134" t="s">
        <v>258</v>
      </c>
      <c r="F79" s="135"/>
      <c r="G79" s="135"/>
      <c r="H79" s="135"/>
      <c r="I79" s="136"/>
      <c r="J79" s="143">
        <v>674.92</v>
      </c>
      <c r="K79" s="143"/>
      <c r="L79" s="143"/>
      <c r="M79" s="139">
        <f>(J79*$M$84)/$J$84</f>
        <v>0.19345000945867702</v>
      </c>
      <c r="N79" s="140"/>
      <c r="O79" s="141"/>
      <c r="Q79" s="6"/>
      <c r="R79" s="6"/>
    </row>
    <row r="80" spans="1:18" ht="12.75" customHeight="1" x14ac:dyDescent="0.2">
      <c r="C80" s="137" t="s">
        <v>268</v>
      </c>
      <c r="D80" s="138"/>
      <c r="E80" s="134" t="s">
        <v>269</v>
      </c>
      <c r="F80" s="135"/>
      <c r="G80" s="135"/>
      <c r="H80" s="135"/>
      <c r="I80" s="136"/>
      <c r="J80" s="143">
        <v>2805.16</v>
      </c>
      <c r="K80" s="143"/>
      <c r="L80" s="143"/>
      <c r="M80" s="139">
        <f>(J80*$M$84)/$J$84</f>
        <v>0.80403340919383404</v>
      </c>
      <c r="N80" s="140"/>
      <c r="O80" s="141"/>
      <c r="Q80" s="6"/>
      <c r="R80" s="6"/>
    </row>
    <row r="81" spans="1:33" ht="12.75" customHeight="1" x14ac:dyDescent="0.2">
      <c r="C81" s="137" t="s">
        <v>263</v>
      </c>
      <c r="D81" s="138"/>
      <c r="E81" s="134" t="s">
        <v>264</v>
      </c>
      <c r="F81" s="135"/>
      <c r="G81" s="135"/>
      <c r="H81" s="135"/>
      <c r="I81" s="136"/>
      <c r="J81" s="143">
        <v>7</v>
      </c>
      <c r="K81" s="143"/>
      <c r="L81" s="143"/>
      <c r="M81" s="139">
        <f>(J81*$M$84)/$J$84</f>
        <v>2.006386040139186E-3</v>
      </c>
      <c r="N81" s="140"/>
      <c r="O81" s="141"/>
      <c r="Q81" s="6"/>
      <c r="R81" s="6"/>
    </row>
    <row r="82" spans="1:33" ht="12.75" customHeight="1" x14ac:dyDescent="0.2">
      <c r="C82" s="137" t="s">
        <v>270</v>
      </c>
      <c r="D82" s="138"/>
      <c r="E82" s="134" t="s">
        <v>271</v>
      </c>
      <c r="F82" s="135"/>
      <c r="G82" s="135"/>
      <c r="H82" s="135"/>
      <c r="I82" s="136"/>
      <c r="J82" s="143">
        <v>3.9</v>
      </c>
      <c r="K82" s="143"/>
      <c r="L82" s="143"/>
      <c r="M82" s="139">
        <f>(J82*$M$84)/$J$84</f>
        <v>1.1178436509346893E-3</v>
      </c>
      <c r="N82" s="140"/>
      <c r="O82" s="141"/>
      <c r="Q82" s="6"/>
      <c r="R82" s="6"/>
    </row>
    <row r="83" spans="1:33" ht="12.75" customHeight="1" x14ac:dyDescent="0.2">
      <c r="C83" s="137"/>
      <c r="D83" s="138"/>
      <c r="E83" s="134" t="s">
        <v>259</v>
      </c>
      <c r="F83" s="135"/>
      <c r="G83" s="135"/>
      <c r="H83" s="135"/>
      <c r="I83" s="136"/>
      <c r="J83" s="144">
        <v>-2.12</v>
      </c>
      <c r="K83" s="145"/>
      <c r="L83" s="146"/>
      <c r="M83" s="139">
        <f>(J83*$M$84)/$J$84</f>
        <v>-6.0764834358501062E-4</v>
      </c>
      <c r="N83" s="140"/>
      <c r="O83" s="141"/>
      <c r="Q83" s="6"/>
      <c r="R83" s="6"/>
    </row>
    <row r="84" spans="1:33" ht="12.75" customHeight="1" x14ac:dyDescent="0.2">
      <c r="C84" s="152" t="s">
        <v>34</v>
      </c>
      <c r="D84" s="152"/>
      <c r="E84" s="152"/>
      <c r="F84" s="152"/>
      <c r="G84" s="152"/>
      <c r="H84" s="152"/>
      <c r="I84" s="152"/>
      <c r="J84" s="153">
        <f>SUM(J79:L83)</f>
        <v>3488.86</v>
      </c>
      <c r="K84" s="153"/>
      <c r="L84" s="153"/>
      <c r="M84" s="154">
        <v>1</v>
      </c>
      <c r="N84" s="154"/>
      <c r="O84" s="154"/>
      <c r="Q84" s="6"/>
      <c r="R84" s="6"/>
    </row>
    <row r="85" spans="1:33" x14ac:dyDescent="0.2">
      <c r="A85" s="6"/>
      <c r="B85" s="1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33" x14ac:dyDescent="0.2">
      <c r="A86" s="6"/>
      <c r="B86" s="1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33" x14ac:dyDescent="0.2">
      <c r="A87" s="11"/>
      <c r="B87" s="23"/>
      <c r="C87" s="1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33" x14ac:dyDescent="0.2">
      <c r="A88" s="11"/>
      <c r="B88" s="26" t="s">
        <v>30</v>
      </c>
      <c r="C88" s="2" t="s">
        <v>12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33" x14ac:dyDescent="0.2">
      <c r="A89" s="11"/>
      <c r="B89" s="26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33" s="25" customFormat="1" ht="12" customHeight="1" x14ac:dyDescent="0.2">
      <c r="B90" s="49" t="s">
        <v>29</v>
      </c>
      <c r="C90" s="208" t="s">
        <v>261</v>
      </c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s="25" customFormat="1" ht="13.5" customHeight="1" x14ac:dyDescent="0.2">
      <c r="A91" s="29"/>
      <c r="B91" s="44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s="25" customFormat="1" x14ac:dyDescent="0.2">
      <c r="A92" s="29"/>
      <c r="B92" s="44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2" customHeight="1" x14ac:dyDescent="0.2">
      <c r="C93" s="124" t="s">
        <v>32</v>
      </c>
      <c r="D93" s="124"/>
      <c r="E93" s="124"/>
      <c r="F93" s="124"/>
      <c r="G93" s="124"/>
      <c r="H93" s="124"/>
      <c r="I93" s="124"/>
      <c r="J93" s="124"/>
      <c r="K93" s="171">
        <v>2023</v>
      </c>
      <c r="L93" s="172"/>
      <c r="M93" s="173"/>
      <c r="N93" s="124">
        <v>2022</v>
      </c>
      <c r="O93" s="124"/>
      <c r="P93" s="124"/>
      <c r="Q93" s="11"/>
    </row>
    <row r="94" spans="1:33" ht="12" customHeight="1" x14ac:dyDescent="0.2">
      <c r="B94" s="1"/>
      <c r="C94" s="132" t="s">
        <v>157</v>
      </c>
      <c r="D94" s="132"/>
      <c r="E94" s="132"/>
      <c r="F94" s="132"/>
      <c r="G94" s="132"/>
      <c r="H94" s="132"/>
      <c r="I94" s="132"/>
      <c r="J94" s="132"/>
      <c r="K94" s="129">
        <v>851871.41</v>
      </c>
      <c r="L94" s="130"/>
      <c r="M94" s="131"/>
      <c r="N94" s="129">
        <v>851871.41</v>
      </c>
      <c r="O94" s="130"/>
      <c r="P94" s="131"/>
      <c r="Q94" s="13"/>
    </row>
    <row r="95" spans="1:33" ht="12" customHeight="1" x14ac:dyDescent="0.2">
      <c r="B95" s="1"/>
      <c r="C95" s="133" t="s">
        <v>152</v>
      </c>
      <c r="D95" s="133"/>
      <c r="E95" s="133"/>
      <c r="F95" s="133"/>
      <c r="G95" s="133"/>
      <c r="H95" s="133"/>
      <c r="I95" s="133"/>
      <c r="J95" s="133"/>
      <c r="K95" s="129">
        <v>1897018.8</v>
      </c>
      <c r="L95" s="130"/>
      <c r="M95" s="131"/>
      <c r="N95" s="125">
        <v>1941042.7</v>
      </c>
      <c r="O95" s="125"/>
      <c r="P95" s="125"/>
    </row>
    <row r="96" spans="1:33" ht="12" customHeight="1" x14ac:dyDescent="0.2">
      <c r="B96" s="1"/>
      <c r="C96" s="174" t="s">
        <v>246</v>
      </c>
      <c r="D96" s="175"/>
      <c r="E96" s="175"/>
      <c r="F96" s="175"/>
      <c r="G96" s="175"/>
      <c r="H96" s="175"/>
      <c r="I96" s="175"/>
      <c r="J96" s="176"/>
      <c r="K96" s="126">
        <v>2992795.05</v>
      </c>
      <c r="L96" s="127"/>
      <c r="M96" s="128"/>
      <c r="N96" s="126">
        <v>2992795.05</v>
      </c>
      <c r="O96" s="127"/>
      <c r="P96" s="128"/>
    </row>
    <row r="97" spans="1:33" ht="12" customHeight="1" x14ac:dyDescent="0.2">
      <c r="B97" s="1"/>
      <c r="C97" s="133" t="s">
        <v>153</v>
      </c>
      <c r="D97" s="133"/>
      <c r="E97" s="133"/>
      <c r="F97" s="133"/>
      <c r="G97" s="133"/>
      <c r="H97" s="133"/>
      <c r="I97" s="133"/>
      <c r="J97" s="133"/>
      <c r="K97" s="129">
        <v>193456.6</v>
      </c>
      <c r="L97" s="130"/>
      <c r="M97" s="131"/>
      <c r="N97" s="129">
        <v>193457.6</v>
      </c>
      <c r="O97" s="130"/>
      <c r="P97" s="131"/>
    </row>
    <row r="98" spans="1:33" ht="12" customHeight="1" x14ac:dyDescent="0.2">
      <c r="B98" s="1"/>
      <c r="C98" s="133" t="s">
        <v>154</v>
      </c>
      <c r="D98" s="133"/>
      <c r="E98" s="133"/>
      <c r="F98" s="133"/>
      <c r="G98" s="133"/>
      <c r="H98" s="133"/>
      <c r="I98" s="133"/>
      <c r="J98" s="133"/>
      <c r="K98" s="129">
        <v>79337.37</v>
      </c>
      <c r="L98" s="130"/>
      <c r="M98" s="131"/>
      <c r="N98" s="125">
        <v>69338.37</v>
      </c>
      <c r="O98" s="125"/>
      <c r="P98" s="125"/>
    </row>
    <row r="99" spans="1:33" ht="12" customHeight="1" x14ac:dyDescent="0.2">
      <c r="B99" s="1"/>
      <c r="C99" s="133" t="s">
        <v>155</v>
      </c>
      <c r="D99" s="133"/>
      <c r="E99" s="133"/>
      <c r="F99" s="133"/>
      <c r="G99" s="133"/>
      <c r="H99" s="133"/>
      <c r="I99" s="133"/>
      <c r="J99" s="133"/>
      <c r="K99" s="129">
        <v>878079.54</v>
      </c>
      <c r="L99" s="130"/>
      <c r="M99" s="131"/>
      <c r="N99" s="129">
        <v>878079.54</v>
      </c>
      <c r="O99" s="130"/>
      <c r="P99" s="131"/>
      <c r="Q99" s="13"/>
    </row>
    <row r="100" spans="1:33" ht="12" customHeight="1" x14ac:dyDescent="0.2">
      <c r="B100" s="1"/>
      <c r="C100" s="133" t="s">
        <v>156</v>
      </c>
      <c r="D100" s="133"/>
      <c r="E100" s="133"/>
      <c r="F100" s="133"/>
      <c r="G100" s="133"/>
      <c r="H100" s="133"/>
      <c r="I100" s="133"/>
      <c r="J100" s="133"/>
      <c r="K100" s="129">
        <v>2957512.83</v>
      </c>
      <c r="L100" s="130"/>
      <c r="M100" s="131"/>
      <c r="N100" s="129">
        <v>2957512.83</v>
      </c>
      <c r="O100" s="130"/>
      <c r="P100" s="131"/>
      <c r="Q100" s="13"/>
    </row>
    <row r="101" spans="1:33" ht="24.75" customHeight="1" x14ac:dyDescent="0.2">
      <c r="B101" s="1"/>
      <c r="C101" s="246" t="s">
        <v>158</v>
      </c>
      <c r="D101" s="246"/>
      <c r="E101" s="246"/>
      <c r="F101" s="246"/>
      <c r="G101" s="246"/>
      <c r="H101" s="246"/>
      <c r="I101" s="246"/>
      <c r="J101" s="246"/>
      <c r="K101" s="121">
        <v>216552.19</v>
      </c>
      <c r="L101" s="122"/>
      <c r="M101" s="123"/>
      <c r="N101" s="121">
        <v>204009.11</v>
      </c>
      <c r="O101" s="122"/>
      <c r="P101" s="123"/>
      <c r="Q101" s="13"/>
    </row>
    <row r="102" spans="1:33" ht="12" customHeight="1" x14ac:dyDescent="0.2">
      <c r="B102" s="1"/>
      <c r="C102" s="152" t="s">
        <v>159</v>
      </c>
      <c r="D102" s="152"/>
      <c r="E102" s="152"/>
      <c r="F102" s="152"/>
      <c r="G102" s="152"/>
      <c r="H102" s="152"/>
      <c r="I102" s="152"/>
      <c r="J102" s="152"/>
      <c r="K102" s="185">
        <f>SUM(K94:M101)</f>
        <v>10066623.789999999</v>
      </c>
      <c r="L102" s="186"/>
      <c r="M102" s="187"/>
      <c r="N102" s="220">
        <f>SUM(N94:P101)</f>
        <v>10088106.609999999</v>
      </c>
      <c r="O102" s="220"/>
      <c r="P102" s="220"/>
      <c r="Q102" s="13"/>
    </row>
    <row r="103" spans="1:33" s="25" customFormat="1" x14ac:dyDescent="0.2">
      <c r="A103" s="29"/>
      <c r="B103" s="30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s="25" customFormat="1" x14ac:dyDescent="0.2">
      <c r="A104" s="29"/>
      <c r="B104" s="30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s="25" customFormat="1" ht="12" customHeight="1" x14ac:dyDescent="0.2">
      <c r="B105" s="29"/>
      <c r="C105" s="30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9"/>
      <c r="P105" s="39"/>
      <c r="Q105" s="39"/>
      <c r="R105" s="39"/>
      <c r="S105" s="39"/>
      <c r="T105" s="39"/>
      <c r="U105" s="39"/>
      <c r="V105" s="39"/>
    </row>
    <row r="106" spans="1:33" s="25" customFormat="1" x14ac:dyDescent="0.2">
      <c r="A106" s="24"/>
      <c r="B106" s="49" t="s">
        <v>28</v>
      </c>
      <c r="C106" s="208" t="s">
        <v>253</v>
      </c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s="25" customFormat="1" ht="25.5" customHeight="1" x14ac:dyDescent="0.2">
      <c r="B107" s="43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s="25" customFormat="1" x14ac:dyDescent="0.2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">
      <c r="B109" s="19"/>
      <c r="C109" s="28" t="s">
        <v>41</v>
      </c>
      <c r="D109" s="31"/>
      <c r="E109" s="31"/>
      <c r="F109" s="31"/>
      <c r="G109" s="31"/>
      <c r="H109" s="31"/>
      <c r="I109" s="31"/>
      <c r="J109" s="31"/>
      <c r="K109" s="31"/>
      <c r="L109" s="32"/>
      <c r="M109" s="32"/>
      <c r="N109" s="32"/>
      <c r="O109" s="32"/>
      <c r="P109" s="32"/>
    </row>
    <row r="110" spans="1:33" x14ac:dyDescent="0.2">
      <c r="B110" s="19"/>
      <c r="C110" s="28"/>
      <c r="D110" s="31"/>
      <c r="E110" s="31"/>
      <c r="F110" s="31"/>
      <c r="G110" s="31"/>
      <c r="H110" s="31"/>
      <c r="I110" s="31"/>
      <c r="J110" s="31"/>
      <c r="K110" s="31"/>
      <c r="L110" s="32"/>
      <c r="M110" s="32"/>
      <c r="N110" s="32"/>
      <c r="O110" s="32"/>
      <c r="P110" s="32"/>
    </row>
    <row r="111" spans="1:33" s="25" customFormat="1" ht="12" customHeight="1" x14ac:dyDescent="0.2">
      <c r="B111" s="29"/>
      <c r="C111" s="26" t="s">
        <v>30</v>
      </c>
      <c r="D111" s="2" t="s">
        <v>160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33" s="25" customFormat="1" ht="12" customHeight="1" x14ac:dyDescent="0.2">
      <c r="B112" s="24"/>
      <c r="C112" s="37"/>
      <c r="D112" s="202" t="s">
        <v>161</v>
      </c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39"/>
      <c r="Q112" s="39"/>
      <c r="R112" s="39"/>
      <c r="S112" s="39"/>
      <c r="T112" s="39"/>
      <c r="U112" s="39"/>
      <c r="V112" s="39"/>
    </row>
    <row r="113" spans="2:22" s="25" customFormat="1" ht="12" customHeight="1" x14ac:dyDescent="0.2">
      <c r="C113" s="35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39"/>
      <c r="Q113" s="39"/>
      <c r="R113" s="39"/>
      <c r="S113" s="39"/>
      <c r="T113" s="39"/>
      <c r="U113" s="39"/>
      <c r="V113" s="39"/>
    </row>
    <row r="114" spans="2:22" s="25" customFormat="1" ht="12" customHeight="1" x14ac:dyDescent="0.2">
      <c r="B114" s="29"/>
      <c r="C114" s="30"/>
      <c r="D114" s="202" t="s">
        <v>225</v>
      </c>
      <c r="E114" s="202"/>
      <c r="F114" s="202"/>
      <c r="G114" s="202"/>
      <c r="H114" s="202"/>
      <c r="I114" s="202"/>
      <c r="J114" s="202"/>
      <c r="K114" s="202"/>
      <c r="L114" s="202"/>
      <c r="M114" s="202"/>
      <c r="N114" s="98"/>
      <c r="O114" s="99">
        <v>0.1</v>
      </c>
      <c r="P114" s="39"/>
      <c r="Q114" s="39"/>
      <c r="R114" s="39"/>
      <c r="S114" s="39"/>
      <c r="T114" s="39"/>
      <c r="U114" s="39"/>
      <c r="V114" s="39"/>
    </row>
    <row r="115" spans="2:22" s="25" customFormat="1" ht="12" customHeight="1" x14ac:dyDescent="0.2">
      <c r="B115" s="29"/>
      <c r="C115" s="30"/>
      <c r="D115" s="202" t="s">
        <v>162</v>
      </c>
      <c r="E115" s="202"/>
      <c r="F115" s="202"/>
      <c r="G115" s="202"/>
      <c r="H115" s="202"/>
      <c r="I115" s="202"/>
      <c r="J115" s="202"/>
      <c r="K115" s="202"/>
      <c r="L115" s="202"/>
      <c r="M115" s="202"/>
      <c r="N115" s="98"/>
      <c r="O115" s="99">
        <v>0.33329999999999999</v>
      </c>
      <c r="P115" s="39"/>
      <c r="Q115" s="39"/>
      <c r="R115" s="39"/>
      <c r="S115" s="39"/>
      <c r="T115" s="39"/>
      <c r="U115" s="39"/>
      <c r="V115" s="39"/>
    </row>
    <row r="116" spans="2:22" s="25" customFormat="1" ht="12" customHeight="1" x14ac:dyDescent="0.2">
      <c r="B116" s="29"/>
      <c r="C116" s="30"/>
      <c r="D116" s="202" t="s">
        <v>226</v>
      </c>
      <c r="E116" s="202"/>
      <c r="F116" s="202"/>
      <c r="G116" s="202"/>
      <c r="H116" s="202"/>
      <c r="I116" s="202"/>
      <c r="J116" s="202"/>
      <c r="K116" s="202"/>
      <c r="L116" s="202"/>
      <c r="M116" s="202"/>
      <c r="N116" s="98"/>
      <c r="O116" s="99">
        <v>0.33329999999999999</v>
      </c>
      <c r="P116" s="39"/>
      <c r="Q116" s="39"/>
      <c r="R116" s="39"/>
      <c r="S116" s="39"/>
      <c r="T116" s="39"/>
      <c r="U116" s="39"/>
      <c r="V116" s="39"/>
    </row>
    <row r="117" spans="2:22" s="25" customFormat="1" ht="12" customHeight="1" x14ac:dyDescent="0.2">
      <c r="B117" s="29"/>
      <c r="C117" s="30"/>
      <c r="D117" s="202" t="s">
        <v>227</v>
      </c>
      <c r="E117" s="202"/>
      <c r="F117" s="202"/>
      <c r="G117" s="202"/>
      <c r="H117" s="202"/>
      <c r="I117" s="202"/>
      <c r="J117" s="202"/>
      <c r="K117" s="202"/>
      <c r="L117" s="202"/>
      <c r="M117" s="202"/>
      <c r="N117" s="98"/>
      <c r="O117" s="99">
        <v>0.33329999999999999</v>
      </c>
      <c r="P117" s="39"/>
      <c r="Q117" s="39"/>
      <c r="R117" s="39"/>
      <c r="S117" s="39"/>
      <c r="T117" s="39"/>
      <c r="U117" s="39"/>
      <c r="V117" s="39"/>
    </row>
    <row r="118" spans="2:22" s="25" customFormat="1" ht="12" customHeight="1" x14ac:dyDescent="0.2">
      <c r="B118" s="29"/>
      <c r="C118" s="30"/>
      <c r="D118" s="202" t="s">
        <v>163</v>
      </c>
      <c r="E118" s="202"/>
      <c r="F118" s="202"/>
      <c r="G118" s="202"/>
      <c r="H118" s="202"/>
      <c r="I118" s="202"/>
      <c r="J118" s="202"/>
      <c r="K118" s="202"/>
      <c r="L118" s="202"/>
      <c r="M118" s="202"/>
      <c r="N118" s="98"/>
      <c r="O118" s="99">
        <v>0.2</v>
      </c>
      <c r="P118" s="39"/>
      <c r="Q118" s="39"/>
      <c r="R118" s="39"/>
      <c r="S118" s="39"/>
      <c r="T118" s="39"/>
      <c r="U118" s="39"/>
      <c r="V118" s="39"/>
    </row>
    <row r="119" spans="2:22" s="25" customFormat="1" ht="12" customHeight="1" x14ac:dyDescent="0.2">
      <c r="B119" s="29"/>
      <c r="C119" s="30"/>
      <c r="D119" s="202" t="s">
        <v>164</v>
      </c>
      <c r="E119" s="202"/>
      <c r="F119" s="202"/>
      <c r="G119" s="202"/>
      <c r="H119" s="202"/>
      <c r="I119" s="202"/>
      <c r="J119" s="202"/>
      <c r="K119" s="202"/>
      <c r="L119" s="202"/>
      <c r="M119" s="202"/>
      <c r="N119" s="98"/>
      <c r="O119" s="99">
        <v>0.2</v>
      </c>
      <c r="P119" s="39"/>
      <c r="Q119" s="39"/>
      <c r="R119" s="39"/>
      <c r="S119" s="39"/>
      <c r="T119" s="39"/>
      <c r="U119" s="39"/>
      <c r="V119" s="39"/>
    </row>
    <row r="120" spans="2:22" s="25" customFormat="1" ht="12" customHeight="1" x14ac:dyDescent="0.2">
      <c r="B120" s="29"/>
      <c r="C120" s="30"/>
      <c r="D120" s="202" t="s">
        <v>165</v>
      </c>
      <c r="E120" s="202"/>
      <c r="F120" s="202"/>
      <c r="G120" s="202"/>
      <c r="H120" s="202"/>
      <c r="I120" s="202"/>
      <c r="J120" s="202"/>
      <c r="K120" s="202"/>
      <c r="L120" s="202"/>
      <c r="M120" s="202"/>
      <c r="N120" s="98"/>
      <c r="O120" s="99">
        <v>0.1</v>
      </c>
      <c r="P120" s="39"/>
      <c r="Q120" s="39"/>
      <c r="R120" s="39"/>
      <c r="S120" s="39"/>
      <c r="T120" s="39"/>
      <c r="U120" s="39"/>
      <c r="V120" s="39"/>
    </row>
    <row r="121" spans="2:22" s="25" customFormat="1" ht="12" customHeight="1" x14ac:dyDescent="0.2">
      <c r="B121" s="29"/>
      <c r="C121" s="30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9"/>
      <c r="P121" s="39"/>
      <c r="Q121" s="39"/>
      <c r="R121" s="39"/>
      <c r="S121" s="39"/>
      <c r="T121" s="39"/>
      <c r="U121" s="39"/>
      <c r="V121" s="39"/>
    </row>
    <row r="122" spans="2:22" x14ac:dyDescent="0.2">
      <c r="B122" s="19"/>
      <c r="C122" s="27" t="s">
        <v>224</v>
      </c>
      <c r="D122" s="31"/>
      <c r="E122" s="31"/>
      <c r="F122" s="31"/>
      <c r="G122" s="31"/>
      <c r="H122" s="31"/>
      <c r="I122" s="31"/>
      <c r="J122" s="31"/>
      <c r="K122" s="31"/>
      <c r="L122" s="32"/>
      <c r="M122" s="32"/>
      <c r="N122" s="32"/>
      <c r="O122" s="32"/>
      <c r="P122" s="32"/>
    </row>
    <row r="123" spans="2:22" x14ac:dyDescent="0.2">
      <c r="B123" s="19"/>
      <c r="C123" s="11"/>
      <c r="D123" s="31"/>
      <c r="E123" s="31"/>
      <c r="F123" s="31"/>
      <c r="G123" s="31"/>
      <c r="H123" s="31"/>
      <c r="I123" s="31"/>
      <c r="J123" s="31"/>
      <c r="K123" s="31"/>
      <c r="L123" s="32"/>
      <c r="M123" s="32"/>
      <c r="N123" s="32"/>
      <c r="O123" s="32"/>
      <c r="P123" s="32"/>
    </row>
    <row r="124" spans="2:22" x14ac:dyDescent="0.2">
      <c r="B124" s="19"/>
      <c r="D124" s="196" t="s">
        <v>32</v>
      </c>
      <c r="E124" s="197"/>
      <c r="F124" s="197"/>
      <c r="G124" s="197"/>
      <c r="H124" s="197"/>
      <c r="I124" s="198"/>
      <c r="J124" s="124">
        <v>2023</v>
      </c>
      <c r="K124" s="124"/>
      <c r="L124" s="124"/>
      <c r="M124" s="171">
        <v>2022</v>
      </c>
      <c r="N124" s="172"/>
      <c r="O124" s="173"/>
    </row>
    <row r="125" spans="2:22" x14ac:dyDescent="0.2">
      <c r="B125" s="19"/>
      <c r="D125" s="170" t="s">
        <v>195</v>
      </c>
      <c r="E125" s="170"/>
      <c r="F125" s="170"/>
      <c r="G125" s="170"/>
      <c r="H125" s="170"/>
      <c r="I125" s="170"/>
      <c r="J125" s="166">
        <v>5741685.2599999998</v>
      </c>
      <c r="K125" s="166"/>
      <c r="L125" s="166"/>
      <c r="M125" s="129">
        <v>5785709.1600000001</v>
      </c>
      <c r="N125" s="130"/>
      <c r="O125" s="131"/>
    </row>
    <row r="126" spans="2:22" x14ac:dyDescent="0.2">
      <c r="B126" s="19"/>
      <c r="D126" s="170" t="s">
        <v>196</v>
      </c>
      <c r="E126" s="170"/>
      <c r="F126" s="170"/>
      <c r="G126" s="170"/>
      <c r="H126" s="170"/>
      <c r="I126" s="170"/>
      <c r="J126" s="166">
        <f>K97+K98+K99</f>
        <v>1150873.51</v>
      </c>
      <c r="K126" s="166"/>
      <c r="L126" s="166"/>
      <c r="M126" s="129">
        <v>1140875.51</v>
      </c>
      <c r="N126" s="130"/>
      <c r="O126" s="131"/>
    </row>
    <row r="127" spans="2:22" x14ac:dyDescent="0.2">
      <c r="B127" s="19"/>
      <c r="D127" s="170" t="s">
        <v>197</v>
      </c>
      <c r="E127" s="170"/>
      <c r="F127" s="170"/>
      <c r="G127" s="170"/>
      <c r="H127" s="170"/>
      <c r="I127" s="170"/>
      <c r="J127" s="166">
        <f>K100</f>
        <v>2957512.83</v>
      </c>
      <c r="K127" s="166"/>
      <c r="L127" s="166"/>
      <c r="M127" s="129">
        <v>2957512.83</v>
      </c>
      <c r="N127" s="130"/>
      <c r="O127" s="131"/>
    </row>
    <row r="128" spans="2:22" x14ac:dyDescent="0.2">
      <c r="B128" s="19"/>
      <c r="D128" s="170" t="s">
        <v>198</v>
      </c>
      <c r="E128" s="170"/>
      <c r="F128" s="170"/>
      <c r="G128" s="170"/>
      <c r="H128" s="170"/>
      <c r="I128" s="170"/>
      <c r="J128" s="166">
        <v>216552.19</v>
      </c>
      <c r="K128" s="166"/>
      <c r="L128" s="166"/>
      <c r="M128" s="129">
        <v>204009.11</v>
      </c>
      <c r="N128" s="130"/>
      <c r="O128" s="131"/>
    </row>
    <row r="129" spans="1:30" x14ac:dyDescent="0.2">
      <c r="B129" s="19"/>
      <c r="D129" s="199" t="s">
        <v>199</v>
      </c>
      <c r="E129" s="199"/>
      <c r="F129" s="199"/>
      <c r="G129" s="199"/>
      <c r="H129" s="199"/>
      <c r="I129" s="199"/>
      <c r="J129" s="169">
        <f>SUM(J125:L128)</f>
        <v>10066623.789999999</v>
      </c>
      <c r="K129" s="169"/>
      <c r="L129" s="169"/>
      <c r="M129" s="169">
        <f>SUM(M125:O128)</f>
        <v>10088106.609999999</v>
      </c>
      <c r="N129" s="169"/>
      <c r="O129" s="169"/>
    </row>
    <row r="130" spans="1:30" x14ac:dyDescent="0.2">
      <c r="B130" s="19"/>
      <c r="D130" s="170" t="s">
        <v>200</v>
      </c>
      <c r="E130" s="170"/>
      <c r="F130" s="170"/>
      <c r="G130" s="170"/>
      <c r="H130" s="170"/>
      <c r="I130" s="170"/>
      <c r="J130" s="166">
        <v>0</v>
      </c>
      <c r="K130" s="166"/>
      <c r="L130" s="166"/>
      <c r="M130" s="166">
        <v>0</v>
      </c>
      <c r="N130" s="166"/>
      <c r="O130" s="166"/>
    </row>
    <row r="131" spans="1:30" x14ac:dyDescent="0.2">
      <c r="B131" s="19"/>
      <c r="D131" s="170" t="s">
        <v>201</v>
      </c>
      <c r="E131" s="170"/>
      <c r="F131" s="170"/>
      <c r="G131" s="170"/>
      <c r="H131" s="170"/>
      <c r="I131" s="170"/>
      <c r="J131" s="166">
        <v>0</v>
      </c>
      <c r="K131" s="166"/>
      <c r="L131" s="166"/>
      <c r="M131" s="166">
        <v>0</v>
      </c>
      <c r="N131" s="166"/>
      <c r="O131" s="166"/>
    </row>
    <row r="132" spans="1:30" x14ac:dyDescent="0.2">
      <c r="B132" s="19"/>
      <c r="D132" s="199" t="s">
        <v>202</v>
      </c>
      <c r="E132" s="199"/>
      <c r="F132" s="199"/>
      <c r="G132" s="199"/>
      <c r="H132" s="199"/>
      <c r="I132" s="199"/>
      <c r="J132" s="169">
        <f>SUM(J130:L131)</f>
        <v>0</v>
      </c>
      <c r="K132" s="169"/>
      <c r="L132" s="169"/>
      <c r="M132" s="169">
        <f>SUM(M130:O131)</f>
        <v>0</v>
      </c>
      <c r="N132" s="169"/>
      <c r="O132" s="169"/>
    </row>
    <row r="133" spans="1:30" x14ac:dyDescent="0.2">
      <c r="B133" s="19"/>
      <c r="D133" s="170" t="s">
        <v>203</v>
      </c>
      <c r="E133" s="170"/>
      <c r="F133" s="170"/>
      <c r="G133" s="170"/>
      <c r="H133" s="170"/>
      <c r="I133" s="170"/>
      <c r="J133" s="166">
        <v>-6193100.79</v>
      </c>
      <c r="K133" s="166"/>
      <c r="L133" s="166"/>
      <c r="M133" s="166">
        <v>-4679462.6900000004</v>
      </c>
      <c r="N133" s="166"/>
      <c r="O133" s="166"/>
    </row>
    <row r="134" spans="1:30" ht="24.75" customHeight="1" x14ac:dyDescent="0.2">
      <c r="B134" s="19"/>
      <c r="D134" s="245" t="s">
        <v>204</v>
      </c>
      <c r="E134" s="245"/>
      <c r="F134" s="245"/>
      <c r="G134" s="245"/>
      <c r="H134" s="245"/>
      <c r="I134" s="245"/>
      <c r="J134" s="190">
        <f>SUM(J133)</f>
        <v>-6193100.79</v>
      </c>
      <c r="K134" s="190"/>
      <c r="L134" s="190"/>
      <c r="M134" s="190">
        <f>SUM(M133)</f>
        <v>-4679462.6900000004</v>
      </c>
      <c r="N134" s="190"/>
      <c r="O134" s="190"/>
    </row>
    <row r="135" spans="1:30" x14ac:dyDescent="0.2">
      <c r="B135" s="19"/>
      <c r="D135" s="182" t="s">
        <v>34</v>
      </c>
      <c r="E135" s="183"/>
      <c r="F135" s="183"/>
      <c r="G135" s="183"/>
      <c r="H135" s="183"/>
      <c r="I135" s="184"/>
      <c r="J135" s="169">
        <f>SUM(J129,J132,J134)</f>
        <v>3873522.9999999991</v>
      </c>
      <c r="K135" s="169"/>
      <c r="L135" s="169"/>
      <c r="M135" s="169">
        <f>SUM(M129,M132,M134)</f>
        <v>5408643.919999999</v>
      </c>
      <c r="N135" s="169"/>
      <c r="O135" s="169"/>
    </row>
    <row r="136" spans="1:30" x14ac:dyDescent="0.2">
      <c r="B136" s="19"/>
      <c r="C136" s="11"/>
      <c r="D136" s="31"/>
      <c r="E136" s="31"/>
      <c r="F136" s="31"/>
      <c r="G136" s="31"/>
      <c r="H136" s="31"/>
      <c r="I136" s="31"/>
      <c r="J136" s="31"/>
      <c r="K136" s="31"/>
      <c r="L136" s="32"/>
      <c r="M136" s="32"/>
      <c r="N136" s="32"/>
      <c r="O136" s="32"/>
      <c r="P136" s="32"/>
    </row>
    <row r="137" spans="1:30" x14ac:dyDescent="0.2">
      <c r="B137" s="19"/>
      <c r="C137" s="11"/>
      <c r="D137" s="31"/>
      <c r="E137" s="31"/>
      <c r="F137" s="31"/>
      <c r="G137" s="31"/>
      <c r="H137" s="31"/>
      <c r="I137" s="31"/>
      <c r="J137" s="31"/>
      <c r="K137" s="31"/>
      <c r="L137" s="32"/>
      <c r="M137" s="32"/>
      <c r="N137" s="32"/>
      <c r="O137" s="32"/>
      <c r="P137" s="32"/>
    </row>
    <row r="139" spans="1:30" x14ac:dyDescent="0.2">
      <c r="A139" s="2"/>
      <c r="B139" s="9" t="s">
        <v>42</v>
      </c>
    </row>
    <row r="140" spans="1:30" x14ac:dyDescent="0.2">
      <c r="A140" s="2"/>
      <c r="B140" s="9"/>
    </row>
    <row r="141" spans="1:30" s="25" customFormat="1" ht="11.25" customHeight="1" x14ac:dyDescent="0.2">
      <c r="A141" s="33"/>
      <c r="B141" s="50" t="s">
        <v>26</v>
      </c>
      <c r="C141" s="168" t="s">
        <v>166</v>
      </c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</row>
    <row r="142" spans="1:30" s="25" customFormat="1" ht="11.25" x14ac:dyDescent="0.2">
      <c r="A142" s="33"/>
      <c r="B142" s="50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30" x14ac:dyDescent="0.2">
      <c r="A143" s="10"/>
      <c r="B143" s="15"/>
      <c r="C143" s="6"/>
      <c r="D143" s="6"/>
      <c r="E143" s="171" t="s">
        <v>32</v>
      </c>
      <c r="F143" s="172"/>
      <c r="G143" s="172"/>
      <c r="H143" s="172"/>
      <c r="I143" s="172"/>
      <c r="J143" s="172"/>
      <c r="K143" s="173"/>
      <c r="L143" s="124" t="s">
        <v>37</v>
      </c>
      <c r="M143" s="124"/>
      <c r="N143" s="124"/>
      <c r="O143" s="181"/>
      <c r="P143" s="181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x14ac:dyDescent="0.2">
      <c r="A144" s="10"/>
      <c r="B144" s="15"/>
      <c r="C144" s="6"/>
      <c r="D144" s="6"/>
      <c r="E144" s="157" t="s">
        <v>167</v>
      </c>
      <c r="F144" s="158"/>
      <c r="G144" s="158"/>
      <c r="H144" s="158"/>
      <c r="I144" s="158"/>
      <c r="J144" s="158"/>
      <c r="K144" s="165"/>
      <c r="L144" s="166">
        <v>560982.97</v>
      </c>
      <c r="M144" s="166"/>
      <c r="N144" s="166"/>
      <c r="O144" s="167"/>
      <c r="P144" s="167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x14ac:dyDescent="0.2">
      <c r="A145" s="10"/>
      <c r="B145" s="15"/>
      <c r="C145" s="6"/>
      <c r="D145" s="6"/>
      <c r="E145" s="157" t="s">
        <v>168</v>
      </c>
      <c r="F145" s="158"/>
      <c r="G145" s="158"/>
      <c r="H145" s="158"/>
      <c r="I145" s="158"/>
      <c r="J145" s="158"/>
      <c r="K145" s="165"/>
      <c r="L145" s="166">
        <v>1066.67</v>
      </c>
      <c r="M145" s="166"/>
      <c r="N145" s="166"/>
      <c r="O145" s="167"/>
      <c r="P145" s="167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x14ac:dyDescent="0.2">
      <c r="A146" s="10"/>
      <c r="B146" s="15"/>
      <c r="C146" s="6"/>
      <c r="D146" s="6"/>
      <c r="E146" s="157" t="s">
        <v>169</v>
      </c>
      <c r="F146" s="158"/>
      <c r="G146" s="158"/>
      <c r="H146" s="158"/>
      <c r="I146" s="158"/>
      <c r="J146" s="158"/>
      <c r="K146" s="165"/>
      <c r="L146" s="166">
        <v>82555.61</v>
      </c>
      <c r="M146" s="166"/>
      <c r="N146" s="166"/>
      <c r="O146" s="167"/>
      <c r="P146" s="167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x14ac:dyDescent="0.2">
      <c r="A147" s="10"/>
      <c r="B147" s="15"/>
      <c r="C147" s="6"/>
      <c r="D147" s="6"/>
      <c r="E147" s="157" t="s">
        <v>170</v>
      </c>
      <c r="F147" s="158"/>
      <c r="G147" s="158"/>
      <c r="H147" s="158"/>
      <c r="I147" s="158"/>
      <c r="J147" s="158"/>
      <c r="K147" s="165"/>
      <c r="L147" s="166">
        <v>4504.04</v>
      </c>
      <c r="M147" s="166"/>
      <c r="N147" s="166"/>
      <c r="O147" s="167"/>
      <c r="P147" s="167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x14ac:dyDescent="0.2">
      <c r="A148" s="10"/>
      <c r="B148" s="15"/>
      <c r="C148" s="6"/>
      <c r="D148" s="6"/>
      <c r="E148" s="162" t="s">
        <v>34</v>
      </c>
      <c r="F148" s="163"/>
      <c r="G148" s="163"/>
      <c r="H148" s="163"/>
      <c r="I148" s="163"/>
      <c r="J148" s="163"/>
      <c r="K148" s="164"/>
      <c r="L148" s="169">
        <f>SUM(L144:N147)</f>
        <v>649109.29</v>
      </c>
      <c r="M148" s="169"/>
      <c r="N148" s="169"/>
      <c r="O148" s="167"/>
      <c r="P148" s="167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25" customFormat="1" ht="11.25" x14ac:dyDescent="0.2">
      <c r="A149" s="33"/>
      <c r="B149" s="3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30" s="25" customFormat="1" ht="11.25" x14ac:dyDescent="0.2">
      <c r="A150" s="24"/>
      <c r="B150" s="35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30" s="25" customFormat="1" ht="11.25" x14ac:dyDescent="0.2">
      <c r="A151" s="24"/>
      <c r="B151" s="35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30" s="25" customFormat="1" ht="11.25" customHeight="1" x14ac:dyDescent="0.2">
      <c r="A152" s="33"/>
      <c r="B152" s="52" t="s">
        <v>237</v>
      </c>
      <c r="C152" s="168" t="s">
        <v>243</v>
      </c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</row>
    <row r="153" spans="1:30" s="25" customFormat="1" ht="24.75" customHeight="1" x14ac:dyDescent="0.2">
      <c r="A153" s="51"/>
      <c r="B153" s="53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</row>
    <row r="154" spans="1:30" s="25" customFormat="1" x14ac:dyDescent="0.2">
      <c r="A154" s="5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30" x14ac:dyDescent="0.2">
      <c r="A155" s="10"/>
      <c r="B155" s="1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x14ac:dyDescent="0.2">
      <c r="A156" s="10"/>
      <c r="B156" s="15"/>
      <c r="C156" s="6"/>
      <c r="D156" s="6"/>
      <c r="E156" s="156" t="s">
        <v>32</v>
      </c>
      <c r="F156" s="156"/>
      <c r="G156" s="156"/>
      <c r="H156" s="156"/>
      <c r="I156" s="124">
        <v>2023</v>
      </c>
      <c r="J156" s="124"/>
      <c r="K156" s="124"/>
      <c r="L156" s="124">
        <v>2022</v>
      </c>
      <c r="M156" s="124"/>
      <c r="N156" s="124"/>
      <c r="P156" s="6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x14ac:dyDescent="0.2">
      <c r="A157" s="10"/>
      <c r="B157" s="15"/>
      <c r="C157" s="6"/>
      <c r="D157" s="6"/>
      <c r="E157" s="170" t="s">
        <v>205</v>
      </c>
      <c r="F157" s="170"/>
      <c r="G157" s="170"/>
      <c r="H157" s="170"/>
      <c r="I157" s="178">
        <f>L148</f>
        <v>649109.29</v>
      </c>
      <c r="J157" s="170"/>
      <c r="K157" s="170"/>
      <c r="L157" s="178">
        <v>1656449.71</v>
      </c>
      <c r="M157" s="170"/>
      <c r="N157" s="170"/>
      <c r="P157" s="6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x14ac:dyDescent="0.2">
      <c r="A158" s="10"/>
      <c r="B158" s="15"/>
      <c r="C158" s="6"/>
      <c r="D158" s="6"/>
      <c r="E158" s="170" t="s">
        <v>207</v>
      </c>
      <c r="F158" s="170"/>
      <c r="G158" s="170"/>
      <c r="H158" s="170"/>
      <c r="I158" s="178">
        <v>0</v>
      </c>
      <c r="J158" s="170"/>
      <c r="K158" s="170"/>
      <c r="L158" s="178">
        <v>0</v>
      </c>
      <c r="M158" s="170"/>
      <c r="N158" s="170"/>
      <c r="P158" s="6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x14ac:dyDescent="0.2">
      <c r="A159" s="10"/>
      <c r="B159" s="15"/>
      <c r="C159" s="6"/>
      <c r="D159" s="6"/>
      <c r="E159" s="162" t="s">
        <v>43</v>
      </c>
      <c r="F159" s="163"/>
      <c r="G159" s="163"/>
      <c r="H159" s="164"/>
      <c r="I159" s="169">
        <f>SUM(I157:K158)</f>
        <v>649109.29</v>
      </c>
      <c r="J159" s="169"/>
      <c r="K159" s="169"/>
      <c r="L159" s="169">
        <f>SUM(L157:N158)</f>
        <v>1656449.71</v>
      </c>
      <c r="M159" s="169"/>
      <c r="N159" s="169"/>
      <c r="P159" s="6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x14ac:dyDescent="0.2">
      <c r="A160" s="10"/>
      <c r="B160" s="1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x14ac:dyDescent="0.2">
      <c r="A161" s="10"/>
      <c r="B161" s="26" t="s">
        <v>30</v>
      </c>
      <c r="C161" s="28" t="s">
        <v>44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30" x14ac:dyDescent="0.2">
      <c r="A162" s="10"/>
      <c r="B162" s="26"/>
      <c r="C162" s="2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30" x14ac:dyDescent="0.2">
      <c r="A163" s="10"/>
      <c r="B163" s="15"/>
      <c r="C163" s="36" t="s">
        <v>45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x14ac:dyDescent="0.2">
      <c r="A164" s="10"/>
      <c r="B164" s="1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x14ac:dyDescent="0.2">
      <c r="A165" s="10"/>
      <c r="B165" s="15"/>
      <c r="C165" s="6"/>
      <c r="D165" s="196" t="s">
        <v>32</v>
      </c>
      <c r="E165" s="197"/>
      <c r="F165" s="197"/>
      <c r="G165" s="197"/>
      <c r="H165" s="197"/>
      <c r="I165" s="197"/>
      <c r="J165" s="197"/>
      <c r="K165" s="197"/>
      <c r="L165" s="198"/>
      <c r="M165" s="171" t="s">
        <v>37</v>
      </c>
      <c r="N165" s="172"/>
      <c r="O165" s="173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x14ac:dyDescent="0.2">
      <c r="A166" s="10"/>
      <c r="B166" s="15"/>
      <c r="C166" s="6"/>
      <c r="D166" s="170" t="s">
        <v>169</v>
      </c>
      <c r="E166" s="170"/>
      <c r="F166" s="170"/>
      <c r="G166" s="170"/>
      <c r="H166" s="170"/>
      <c r="I166" s="170"/>
      <c r="J166" s="170"/>
      <c r="K166" s="170"/>
      <c r="L166" s="170"/>
      <c r="M166" s="178">
        <f>L146</f>
        <v>82555.61</v>
      </c>
      <c r="N166" s="170"/>
      <c r="O166" s="170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x14ac:dyDescent="0.2">
      <c r="A167" s="10"/>
      <c r="B167" s="15"/>
      <c r="C167" s="6"/>
      <c r="D167" s="170" t="s">
        <v>168</v>
      </c>
      <c r="E167" s="170"/>
      <c r="F167" s="170"/>
      <c r="G167" s="170"/>
      <c r="H167" s="170"/>
      <c r="I167" s="170"/>
      <c r="J167" s="170"/>
      <c r="K167" s="170"/>
      <c r="L167" s="170"/>
      <c r="M167" s="178">
        <f>L145</f>
        <v>1066.67</v>
      </c>
      <c r="N167" s="170"/>
      <c r="O167" s="170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x14ac:dyDescent="0.2">
      <c r="A168" s="10"/>
      <c r="B168" s="15"/>
      <c r="C168" s="6"/>
      <c r="D168" s="170" t="s">
        <v>167</v>
      </c>
      <c r="E168" s="170"/>
      <c r="F168" s="170"/>
      <c r="G168" s="170"/>
      <c r="H168" s="170"/>
      <c r="I168" s="170"/>
      <c r="J168" s="170"/>
      <c r="K168" s="170"/>
      <c r="L168" s="170"/>
      <c r="M168" s="178">
        <f>L144</f>
        <v>560982.97</v>
      </c>
      <c r="N168" s="170"/>
      <c r="O168" s="170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x14ac:dyDescent="0.2">
      <c r="A169" s="10"/>
      <c r="B169" s="15"/>
      <c r="C169" s="6"/>
      <c r="D169" s="170" t="s">
        <v>170</v>
      </c>
      <c r="E169" s="170"/>
      <c r="F169" s="170"/>
      <c r="G169" s="170"/>
      <c r="H169" s="170"/>
      <c r="I169" s="170"/>
      <c r="J169" s="170"/>
      <c r="K169" s="170"/>
      <c r="L169" s="170"/>
      <c r="M169" s="178">
        <v>4504.08</v>
      </c>
      <c r="N169" s="170"/>
      <c r="O169" s="170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x14ac:dyDescent="0.2">
      <c r="A170" s="10"/>
      <c r="B170" s="15"/>
      <c r="C170" s="6"/>
      <c r="D170" s="182" t="s">
        <v>206</v>
      </c>
      <c r="E170" s="183"/>
      <c r="F170" s="183"/>
      <c r="G170" s="183"/>
      <c r="H170" s="183"/>
      <c r="I170" s="183"/>
      <c r="J170" s="183"/>
      <c r="K170" s="183"/>
      <c r="L170" s="184"/>
      <c r="M170" s="185">
        <f>SUM(M166:O169)</f>
        <v>649109.32999999996</v>
      </c>
      <c r="N170" s="186"/>
      <c r="O170" s="187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x14ac:dyDescent="0.2">
      <c r="A171" s="10"/>
      <c r="B171" s="1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x14ac:dyDescent="0.2">
      <c r="A172" s="10"/>
      <c r="B172" s="15"/>
      <c r="C172" s="28" t="s">
        <v>46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30" x14ac:dyDescent="0.2">
      <c r="A173" s="10"/>
      <c r="B173" s="15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30" ht="12" customHeight="1" x14ac:dyDescent="0.2">
      <c r="A174" s="10"/>
      <c r="B174" s="15"/>
      <c r="C174" s="179" t="s">
        <v>241</v>
      </c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</row>
    <row r="175" spans="1:30" x14ac:dyDescent="0.2">
      <c r="A175" s="10"/>
      <c r="B175" s="15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</row>
    <row r="176" spans="1:30" x14ac:dyDescent="0.2">
      <c r="A176" s="10"/>
      <c r="B176" s="15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</row>
    <row r="177" spans="1:16" x14ac:dyDescent="0.2">
      <c r="A177" s="10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x14ac:dyDescent="0.2">
      <c r="A178" s="10"/>
      <c r="B178" s="15"/>
      <c r="C178" s="28" t="s">
        <v>47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x14ac:dyDescent="0.2">
      <c r="A179" s="10"/>
      <c r="B179" s="15"/>
      <c r="C179" s="28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2" customHeight="1" x14ac:dyDescent="0.2">
      <c r="A180" s="10"/>
      <c r="B180" s="15"/>
      <c r="C180" s="179" t="s">
        <v>242</v>
      </c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</row>
    <row r="181" spans="1:16" x14ac:dyDescent="0.2">
      <c r="A181" s="10"/>
      <c r="B181" s="15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</row>
    <row r="182" spans="1:16" x14ac:dyDescent="0.2">
      <c r="A182" s="10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x14ac:dyDescent="0.2">
      <c r="A183" s="10"/>
      <c r="B183" s="15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x14ac:dyDescent="0.2">
      <c r="A184" s="10"/>
      <c r="B184" s="15"/>
      <c r="C184" s="28" t="s">
        <v>48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x14ac:dyDescent="0.2">
      <c r="A185" s="10"/>
      <c r="B185" s="15"/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2" customHeight="1" x14ac:dyDescent="0.2">
      <c r="A186" s="10"/>
      <c r="B186" s="15"/>
      <c r="C186" s="177" t="s">
        <v>171</v>
      </c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</row>
    <row r="187" spans="1:16" x14ac:dyDescent="0.2">
      <c r="A187" s="10"/>
      <c r="B187" s="1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2">
      <c r="A188" s="10"/>
      <c r="B188" s="26" t="s">
        <v>30</v>
      </c>
      <c r="C188" s="28" t="s">
        <v>49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2">
      <c r="A189" s="10"/>
      <c r="B189" s="26"/>
      <c r="C189" s="2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2">
      <c r="A190" s="10"/>
      <c r="B190" s="15"/>
      <c r="C190" s="27" t="s">
        <v>50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x14ac:dyDescent="0.2">
      <c r="A191" s="10"/>
      <c r="B191" s="1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2">
      <c r="A192" s="10"/>
      <c r="B192" s="15"/>
      <c r="C192" s="6"/>
      <c r="D192" s="196" t="s">
        <v>32</v>
      </c>
      <c r="E192" s="197"/>
      <c r="F192" s="197"/>
      <c r="G192" s="197"/>
      <c r="H192" s="197"/>
      <c r="I192" s="197"/>
      <c r="J192" s="197"/>
      <c r="K192" s="197"/>
      <c r="L192" s="198"/>
      <c r="M192" s="171">
        <v>2023</v>
      </c>
      <c r="N192" s="172"/>
      <c r="O192" s="173"/>
    </row>
    <row r="193" spans="1:19" x14ac:dyDescent="0.2">
      <c r="A193" s="10"/>
      <c r="B193" s="15"/>
      <c r="C193" s="6"/>
      <c r="D193" s="203" t="s">
        <v>208</v>
      </c>
      <c r="E193" s="204"/>
      <c r="F193" s="204"/>
      <c r="G193" s="204"/>
      <c r="H193" s="204"/>
      <c r="I193" s="204"/>
      <c r="J193" s="204"/>
      <c r="K193" s="204"/>
      <c r="L193" s="205"/>
      <c r="M193" s="149">
        <v>0</v>
      </c>
      <c r="N193" s="191"/>
      <c r="O193" s="192"/>
    </row>
    <row r="194" spans="1:19" x14ac:dyDescent="0.2">
      <c r="A194" s="10"/>
      <c r="B194" s="15"/>
      <c r="C194" s="6"/>
      <c r="D194" s="162" t="s">
        <v>51</v>
      </c>
      <c r="E194" s="163"/>
      <c r="F194" s="163"/>
      <c r="G194" s="163"/>
      <c r="H194" s="163"/>
      <c r="I194" s="163"/>
      <c r="J194" s="163"/>
      <c r="K194" s="163"/>
      <c r="L194" s="164"/>
      <c r="M194" s="193">
        <f>SUM(M193)</f>
        <v>0</v>
      </c>
      <c r="N194" s="194"/>
      <c r="O194" s="195"/>
    </row>
    <row r="195" spans="1:19" x14ac:dyDescent="0.2">
      <c r="A195" s="10"/>
      <c r="B195" s="1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9" x14ac:dyDescent="0.2">
      <c r="A196" s="15"/>
      <c r="B196" s="2" t="s">
        <v>18</v>
      </c>
      <c r="C196" s="16" t="s">
        <v>19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9" x14ac:dyDescent="0.2">
      <c r="A197" s="15"/>
      <c r="B197" s="2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9" x14ac:dyDescent="0.2">
      <c r="A198" s="13"/>
      <c r="B198" s="13"/>
      <c r="C198" s="2" t="s">
        <v>2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9" x14ac:dyDescent="0.2">
      <c r="A199" s="13"/>
      <c r="B199" s="13"/>
      <c r="C199" s="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9" s="25" customFormat="1" ht="11.25" x14ac:dyDescent="0.2">
      <c r="A200" s="24"/>
      <c r="B200" s="49" t="s">
        <v>26</v>
      </c>
      <c r="C200" s="42" t="s">
        <v>254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86"/>
      <c r="P200" s="86"/>
    </row>
    <row r="201" spans="1:19" s="25" customFormat="1" ht="11.25" x14ac:dyDescent="0.2">
      <c r="A201" s="90"/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1"/>
      <c r="P201" s="91"/>
    </row>
    <row r="202" spans="1:19" ht="12" customHeight="1" x14ac:dyDescent="0.2">
      <c r="C202" s="156" t="s">
        <v>32</v>
      </c>
      <c r="D202" s="156"/>
      <c r="E202" s="156"/>
      <c r="F202" s="156"/>
      <c r="G202" s="156"/>
      <c r="H202" s="156"/>
      <c r="I202" s="156"/>
      <c r="J202" s="156"/>
      <c r="K202" s="156"/>
      <c r="L202" s="156"/>
      <c r="M202" s="171" t="s">
        <v>37</v>
      </c>
      <c r="N202" s="172"/>
      <c r="O202" s="173"/>
      <c r="P202" s="14"/>
      <c r="Q202" s="14"/>
      <c r="R202" s="14"/>
      <c r="S202" s="14"/>
    </row>
    <row r="203" spans="1:19" ht="12" customHeight="1" x14ac:dyDescent="0.2">
      <c r="C203" s="180" t="s">
        <v>272</v>
      </c>
      <c r="D203" s="180"/>
      <c r="E203" s="180"/>
      <c r="F203" s="180"/>
      <c r="G203" s="180"/>
      <c r="H203" s="180"/>
      <c r="I203" s="180"/>
      <c r="J203" s="180"/>
      <c r="K203" s="180"/>
      <c r="L203" s="180"/>
      <c r="M203" s="166">
        <v>425249.41</v>
      </c>
      <c r="N203" s="166"/>
      <c r="O203" s="166"/>
      <c r="P203" s="14"/>
      <c r="Q203" s="14"/>
      <c r="R203" s="14"/>
      <c r="S203" s="14"/>
    </row>
    <row r="204" spans="1:19" ht="12" customHeight="1" x14ac:dyDescent="0.2">
      <c r="C204" s="180" t="s">
        <v>275</v>
      </c>
      <c r="D204" s="180"/>
      <c r="E204" s="180"/>
      <c r="F204" s="180"/>
      <c r="G204" s="180"/>
      <c r="H204" s="180"/>
      <c r="I204" s="180"/>
      <c r="J204" s="180"/>
      <c r="K204" s="180"/>
      <c r="L204" s="180"/>
      <c r="M204" s="166">
        <v>198970</v>
      </c>
      <c r="N204" s="166"/>
      <c r="O204" s="166"/>
      <c r="P204" s="14"/>
      <c r="Q204" s="14"/>
      <c r="R204" s="14"/>
      <c r="S204" s="14"/>
    </row>
    <row r="205" spans="1:19" ht="12" customHeight="1" x14ac:dyDescent="0.2">
      <c r="C205" s="180" t="s">
        <v>276</v>
      </c>
      <c r="D205" s="180"/>
      <c r="E205" s="180"/>
      <c r="F205" s="180"/>
      <c r="G205" s="180"/>
      <c r="H205" s="180"/>
      <c r="I205" s="180"/>
      <c r="J205" s="180"/>
      <c r="K205" s="180"/>
      <c r="L205" s="180"/>
      <c r="M205" s="166">
        <v>505308.99</v>
      </c>
      <c r="N205" s="166"/>
      <c r="O205" s="166"/>
      <c r="P205" s="14"/>
      <c r="Q205" s="14"/>
      <c r="R205" s="14"/>
      <c r="S205" s="14"/>
    </row>
    <row r="206" spans="1:19" ht="12" customHeight="1" x14ac:dyDescent="0.2">
      <c r="C206" s="180" t="s">
        <v>277</v>
      </c>
      <c r="D206" s="180"/>
      <c r="E206" s="180"/>
      <c r="F206" s="180"/>
      <c r="G206" s="180"/>
      <c r="H206" s="180"/>
      <c r="I206" s="180"/>
      <c r="J206" s="180"/>
      <c r="K206" s="180"/>
      <c r="L206" s="180"/>
      <c r="M206" s="166">
        <v>862942.71999999997</v>
      </c>
      <c r="N206" s="166"/>
      <c r="O206" s="166"/>
      <c r="P206" s="14"/>
      <c r="Q206" s="14"/>
      <c r="R206" s="14"/>
      <c r="S206" s="14"/>
    </row>
    <row r="207" spans="1:19" ht="12" customHeight="1" x14ac:dyDescent="0.2">
      <c r="C207" s="180" t="s">
        <v>265</v>
      </c>
      <c r="D207" s="180"/>
      <c r="E207" s="180"/>
      <c r="F207" s="180"/>
      <c r="G207" s="180"/>
      <c r="H207" s="180"/>
      <c r="I207" s="180"/>
      <c r="J207" s="180"/>
      <c r="K207" s="180"/>
      <c r="L207" s="180"/>
      <c r="M207" s="166">
        <v>348860.12</v>
      </c>
      <c r="N207" s="166"/>
      <c r="O207" s="166"/>
      <c r="P207" s="14"/>
      <c r="Q207" s="14"/>
      <c r="R207" s="14"/>
      <c r="S207" s="14"/>
    </row>
    <row r="208" spans="1:19" ht="12" customHeight="1" x14ac:dyDescent="0.2">
      <c r="C208" s="180" t="s">
        <v>278</v>
      </c>
      <c r="D208" s="180"/>
      <c r="E208" s="180"/>
      <c r="F208" s="180"/>
      <c r="G208" s="180"/>
      <c r="H208" s="180"/>
      <c r="I208" s="180"/>
      <c r="J208" s="180"/>
      <c r="K208" s="180"/>
      <c r="L208" s="180"/>
      <c r="M208" s="166">
        <v>5504.4</v>
      </c>
      <c r="N208" s="166"/>
      <c r="O208" s="166"/>
      <c r="P208" s="14"/>
      <c r="Q208" s="14"/>
      <c r="R208" s="14"/>
      <c r="S208" s="14"/>
    </row>
    <row r="209" spans="1:19" ht="12" customHeight="1" x14ac:dyDescent="0.2">
      <c r="C209" s="180" t="s">
        <v>279</v>
      </c>
      <c r="D209" s="180"/>
      <c r="E209" s="180"/>
      <c r="F209" s="180"/>
      <c r="G209" s="180"/>
      <c r="H209" s="180"/>
      <c r="I209" s="180"/>
      <c r="J209" s="180"/>
      <c r="K209" s="180"/>
      <c r="L209" s="180"/>
      <c r="M209" s="166">
        <v>5504.4</v>
      </c>
      <c r="N209" s="166"/>
      <c r="O209" s="166"/>
      <c r="P209" s="14"/>
      <c r="Q209" s="14"/>
      <c r="R209" s="14"/>
      <c r="S209" s="14"/>
    </row>
    <row r="210" spans="1:19" ht="12" customHeight="1" x14ac:dyDescent="0.2">
      <c r="C210" s="180" t="s">
        <v>273</v>
      </c>
      <c r="D210" s="180"/>
      <c r="E210" s="180"/>
      <c r="F210" s="180"/>
      <c r="G210" s="180"/>
      <c r="H210" s="180"/>
      <c r="I210" s="180"/>
      <c r="J210" s="180"/>
      <c r="K210" s="180"/>
      <c r="L210" s="180"/>
      <c r="M210" s="166">
        <v>733630.97</v>
      </c>
      <c r="N210" s="166"/>
      <c r="O210" s="166"/>
      <c r="P210" s="14"/>
      <c r="Q210" s="14"/>
      <c r="R210" s="14"/>
      <c r="S210" s="14"/>
    </row>
    <row r="211" spans="1:19" ht="12" customHeight="1" x14ac:dyDescent="0.2">
      <c r="C211" s="180" t="s">
        <v>274</v>
      </c>
      <c r="D211" s="180"/>
      <c r="E211" s="180"/>
      <c r="F211" s="180"/>
      <c r="G211" s="180"/>
      <c r="H211" s="180"/>
      <c r="I211" s="180"/>
      <c r="J211" s="180"/>
      <c r="K211" s="180"/>
      <c r="L211" s="180"/>
      <c r="M211" s="166">
        <v>13500</v>
      </c>
      <c r="N211" s="166"/>
      <c r="O211" s="166"/>
      <c r="P211" s="14"/>
      <c r="Q211" s="14"/>
      <c r="R211" s="14"/>
      <c r="S211" s="14"/>
    </row>
    <row r="212" spans="1:19" ht="12" customHeight="1" x14ac:dyDescent="0.2">
      <c r="C212" s="162" t="s">
        <v>34</v>
      </c>
      <c r="D212" s="163"/>
      <c r="E212" s="163"/>
      <c r="F212" s="163"/>
      <c r="G212" s="163"/>
      <c r="H212" s="163"/>
      <c r="I212" s="163"/>
      <c r="J212" s="163"/>
      <c r="K212" s="163"/>
      <c r="L212" s="164"/>
      <c r="M212" s="223">
        <f>SUM(M203:O211)</f>
        <v>3099471.01</v>
      </c>
      <c r="N212" s="169"/>
      <c r="O212" s="169"/>
      <c r="P212" s="14"/>
      <c r="Q212" s="14"/>
      <c r="R212" s="14"/>
      <c r="S212" s="14"/>
    </row>
    <row r="213" spans="1:19" x14ac:dyDescent="0.2">
      <c r="A213" s="25"/>
      <c r="B213" s="37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9" s="25" customFormat="1" ht="11.25" x14ac:dyDescent="0.2">
      <c r="B214" s="49" t="s">
        <v>25</v>
      </c>
      <c r="C214" s="42" t="s">
        <v>172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90"/>
    </row>
    <row r="215" spans="1:19" x14ac:dyDescent="0.2">
      <c r="B215" s="18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9" ht="12" customHeight="1" x14ac:dyDescent="0.2">
      <c r="C216" s="156" t="s">
        <v>32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71" t="s">
        <v>37</v>
      </c>
      <c r="N216" s="172"/>
      <c r="O216" s="173"/>
      <c r="P216" s="14"/>
      <c r="Q216" s="14"/>
      <c r="R216" s="14"/>
      <c r="S216" s="14"/>
    </row>
    <row r="217" spans="1:19" ht="12" customHeight="1" x14ac:dyDescent="0.2">
      <c r="C217" s="180" t="s">
        <v>228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78">
        <v>7039475.1699999999</v>
      </c>
      <c r="N217" s="143"/>
      <c r="O217" s="143"/>
      <c r="P217" s="14"/>
      <c r="Q217" s="14"/>
      <c r="R217" s="14"/>
      <c r="S217" s="14"/>
    </row>
    <row r="218" spans="1:19" ht="12" customHeight="1" x14ac:dyDescent="0.2">
      <c r="C218" s="180" t="s">
        <v>229</v>
      </c>
      <c r="D218" s="180"/>
      <c r="E218" s="180"/>
      <c r="F218" s="180"/>
      <c r="G218" s="180"/>
      <c r="H218" s="180"/>
      <c r="I218" s="180"/>
      <c r="J218" s="180"/>
      <c r="K218" s="180"/>
      <c r="L218" s="180"/>
      <c r="M218" s="178">
        <v>20240741.469999999</v>
      </c>
      <c r="N218" s="143"/>
      <c r="O218" s="143"/>
      <c r="P218" s="14"/>
      <c r="Q218" s="14"/>
      <c r="R218" s="14"/>
      <c r="S218" s="14"/>
    </row>
    <row r="219" spans="1:19" ht="12" customHeight="1" x14ac:dyDescent="0.2">
      <c r="C219" s="180" t="s">
        <v>230</v>
      </c>
      <c r="D219" s="180"/>
      <c r="E219" s="180"/>
      <c r="F219" s="180"/>
      <c r="G219" s="180"/>
      <c r="H219" s="180"/>
      <c r="I219" s="180"/>
      <c r="J219" s="180"/>
      <c r="K219" s="180"/>
      <c r="L219" s="180"/>
      <c r="M219" s="178">
        <v>132000</v>
      </c>
      <c r="N219" s="143"/>
      <c r="O219" s="143"/>
      <c r="P219" s="14"/>
      <c r="Q219" s="14"/>
      <c r="R219" s="14"/>
      <c r="S219" s="14"/>
    </row>
    <row r="220" spans="1:19" ht="12" customHeight="1" x14ac:dyDescent="0.2">
      <c r="C220" s="180" t="s">
        <v>231</v>
      </c>
      <c r="D220" s="180"/>
      <c r="E220" s="180"/>
      <c r="F220" s="180"/>
      <c r="G220" s="180"/>
      <c r="H220" s="180"/>
      <c r="I220" s="180"/>
      <c r="J220" s="180"/>
      <c r="K220" s="180"/>
      <c r="L220" s="180"/>
      <c r="M220" s="178">
        <v>0</v>
      </c>
      <c r="N220" s="143"/>
      <c r="O220" s="143"/>
      <c r="P220" s="14"/>
      <c r="Q220" s="14"/>
      <c r="R220" s="14"/>
      <c r="S220" s="14"/>
    </row>
    <row r="221" spans="1:19" ht="12" customHeight="1" x14ac:dyDescent="0.2">
      <c r="C221" s="152" t="s">
        <v>232</v>
      </c>
      <c r="D221" s="152"/>
      <c r="E221" s="152"/>
      <c r="F221" s="152"/>
      <c r="G221" s="152"/>
      <c r="H221" s="152"/>
      <c r="I221" s="152"/>
      <c r="J221" s="152"/>
      <c r="K221" s="152"/>
      <c r="L221" s="152"/>
      <c r="M221" s="169">
        <f>SUM(M217:O220)</f>
        <v>27412216.640000001</v>
      </c>
      <c r="N221" s="169"/>
      <c r="O221" s="169"/>
      <c r="P221" s="14"/>
      <c r="Q221" s="14"/>
      <c r="R221" s="14"/>
      <c r="S221" s="14"/>
    </row>
    <row r="222" spans="1:19" ht="12" customHeight="1" x14ac:dyDescent="0.2">
      <c r="C222" s="162" t="s">
        <v>34</v>
      </c>
      <c r="D222" s="163"/>
      <c r="E222" s="163"/>
      <c r="F222" s="163"/>
      <c r="G222" s="163"/>
      <c r="H222" s="163"/>
      <c r="I222" s="163"/>
      <c r="J222" s="163"/>
      <c r="K222" s="163"/>
      <c r="L222" s="164"/>
      <c r="M222" s="169">
        <f>SUM(M221,)</f>
        <v>27412216.640000001</v>
      </c>
      <c r="N222" s="169"/>
      <c r="O222" s="169"/>
      <c r="P222" s="14"/>
      <c r="Q222" s="14"/>
      <c r="R222" s="14"/>
      <c r="S222" s="14"/>
    </row>
    <row r="223" spans="1:19" x14ac:dyDescent="0.2">
      <c r="B223" s="18"/>
      <c r="C223" s="14"/>
      <c r="D223" s="92"/>
      <c r="E223" s="92"/>
      <c r="F223" s="92"/>
      <c r="G223" s="92"/>
      <c r="H223" s="92"/>
      <c r="I223" s="92"/>
      <c r="J223" s="92"/>
      <c r="K223" s="92"/>
      <c r="L223" s="92"/>
      <c r="M223" s="93"/>
      <c r="N223" s="93"/>
      <c r="O223" s="93"/>
      <c r="P223" s="14"/>
    </row>
    <row r="224" spans="1:19" x14ac:dyDescent="0.2">
      <c r="B224" s="18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233"/>
      <c r="N224" s="233"/>
      <c r="O224" s="233"/>
      <c r="P224" s="14"/>
    </row>
    <row r="225" spans="1:16" x14ac:dyDescent="0.2">
      <c r="B225" s="18" t="s">
        <v>27</v>
      </c>
      <c r="C225" s="42" t="s">
        <v>173</v>
      </c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</row>
    <row r="226" spans="1:16" x14ac:dyDescent="0.2">
      <c r="B226" s="1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x14ac:dyDescent="0.2">
      <c r="B227" s="18"/>
      <c r="C227" s="156" t="s">
        <v>32</v>
      </c>
      <c r="D227" s="156"/>
      <c r="E227" s="156"/>
      <c r="F227" s="156"/>
      <c r="G227" s="156"/>
      <c r="H227" s="156"/>
      <c r="I227" s="156"/>
      <c r="J227" s="156"/>
      <c r="K227" s="156"/>
      <c r="L227" s="156"/>
      <c r="M227" s="171" t="s">
        <v>37</v>
      </c>
      <c r="N227" s="172"/>
      <c r="O227" s="173"/>
      <c r="P227" s="14"/>
    </row>
    <row r="228" spans="1:16" x14ac:dyDescent="0.2">
      <c r="B228" s="18"/>
      <c r="C228" s="180" t="s">
        <v>174</v>
      </c>
      <c r="D228" s="180"/>
      <c r="E228" s="180"/>
      <c r="F228" s="180"/>
      <c r="G228" s="180"/>
      <c r="H228" s="180"/>
      <c r="I228" s="180"/>
      <c r="J228" s="180"/>
      <c r="K228" s="180"/>
      <c r="L228" s="180"/>
      <c r="M228" s="188">
        <v>17339.740000000002</v>
      </c>
      <c r="N228" s="189"/>
      <c r="O228" s="189"/>
      <c r="P228" s="14"/>
    </row>
    <row r="229" spans="1:16" x14ac:dyDescent="0.2">
      <c r="B229" s="18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1"/>
      <c r="N229" s="32"/>
      <c r="O229" s="32"/>
      <c r="P229" s="14"/>
    </row>
    <row r="230" spans="1:16" x14ac:dyDescent="0.2">
      <c r="B230" s="18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1"/>
      <c r="N230" s="32"/>
      <c r="O230" s="32"/>
      <c r="P230" s="14"/>
    </row>
    <row r="231" spans="1:16" x14ac:dyDescent="0.2">
      <c r="B231" s="18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1"/>
      <c r="N231" s="32"/>
      <c r="O231" s="32"/>
      <c r="P231" s="14"/>
    </row>
    <row r="232" spans="1:16" x14ac:dyDescent="0.2">
      <c r="A232" s="6"/>
      <c r="B232" s="6"/>
      <c r="C232" s="2" t="s">
        <v>13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x14ac:dyDescent="0.2">
      <c r="A233" s="6"/>
      <c r="B233" s="6"/>
      <c r="C233" s="2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" customHeight="1" x14ac:dyDescent="0.2">
      <c r="A234" s="6"/>
      <c r="B234" s="20" t="s">
        <v>26</v>
      </c>
      <c r="C234" s="221" t="s">
        <v>255</v>
      </c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</row>
    <row r="235" spans="1:16" x14ac:dyDescent="0.2">
      <c r="A235" s="6"/>
      <c r="B235" s="20"/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</row>
    <row r="236" spans="1:16" ht="31.5" customHeight="1" x14ac:dyDescent="0.2">
      <c r="A236" s="6"/>
      <c r="B236" s="17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</row>
    <row r="237" spans="1:16" x14ac:dyDescent="0.2">
      <c r="A237" s="6"/>
      <c r="B237" s="1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x14ac:dyDescent="0.2">
      <c r="A238" s="6"/>
      <c r="B238" s="17"/>
      <c r="C238" s="6"/>
      <c r="D238" s="6"/>
      <c r="E238" s="196" t="s">
        <v>32</v>
      </c>
      <c r="F238" s="197"/>
      <c r="G238" s="197"/>
      <c r="H238" s="197"/>
      <c r="I238" s="197"/>
      <c r="J238" s="197"/>
      <c r="K238" s="198"/>
      <c r="L238" s="171" t="s">
        <v>37</v>
      </c>
      <c r="M238" s="172"/>
      <c r="N238" s="173"/>
      <c r="P238" s="6"/>
    </row>
    <row r="239" spans="1:16" x14ac:dyDescent="0.2">
      <c r="A239" s="6"/>
      <c r="B239" s="17"/>
      <c r="C239" s="6"/>
      <c r="D239" s="6"/>
      <c r="E239" s="170" t="s">
        <v>209</v>
      </c>
      <c r="F239" s="170"/>
      <c r="G239" s="170"/>
      <c r="H239" s="170"/>
      <c r="I239" s="170"/>
      <c r="J239" s="170"/>
      <c r="K239" s="170"/>
      <c r="L239" s="166">
        <v>15607498.73</v>
      </c>
      <c r="M239" s="166"/>
      <c r="N239" s="166"/>
      <c r="P239" s="6"/>
    </row>
    <row r="240" spans="1:16" x14ac:dyDescent="0.2">
      <c r="A240" s="6"/>
      <c r="B240" s="17"/>
      <c r="C240" s="6"/>
      <c r="D240" s="6"/>
      <c r="E240" s="170" t="s">
        <v>210</v>
      </c>
      <c r="F240" s="170"/>
      <c r="G240" s="170"/>
      <c r="H240" s="170"/>
      <c r="I240" s="170"/>
      <c r="J240" s="170"/>
      <c r="K240" s="170"/>
      <c r="L240" s="166">
        <v>11382958.18</v>
      </c>
      <c r="M240" s="166"/>
      <c r="N240" s="166"/>
      <c r="P240" s="6"/>
    </row>
    <row r="241" spans="1:19" x14ac:dyDescent="0.2">
      <c r="A241" s="6"/>
      <c r="B241" s="17"/>
      <c r="C241" s="6"/>
      <c r="D241" s="6"/>
      <c r="E241" s="170" t="s">
        <v>211</v>
      </c>
      <c r="F241" s="170"/>
      <c r="G241" s="170"/>
      <c r="H241" s="170"/>
      <c r="I241" s="170"/>
      <c r="J241" s="170"/>
      <c r="K241" s="170"/>
      <c r="L241" s="166">
        <v>0</v>
      </c>
      <c r="M241" s="166"/>
      <c r="N241" s="166"/>
      <c r="P241" s="6"/>
    </row>
    <row r="242" spans="1:19" x14ac:dyDescent="0.2">
      <c r="A242" s="6"/>
      <c r="B242" s="17"/>
      <c r="C242" s="6"/>
      <c r="D242" s="6"/>
      <c r="E242" s="170" t="s">
        <v>212</v>
      </c>
      <c r="F242" s="170"/>
      <c r="G242" s="170"/>
      <c r="H242" s="170"/>
      <c r="I242" s="170"/>
      <c r="J242" s="170"/>
      <c r="K242" s="170"/>
      <c r="L242" s="166">
        <v>0</v>
      </c>
      <c r="M242" s="166"/>
      <c r="N242" s="166"/>
      <c r="P242" s="6"/>
    </row>
    <row r="243" spans="1:19" x14ac:dyDescent="0.2">
      <c r="A243" s="6"/>
      <c r="B243" s="17"/>
      <c r="C243" s="6"/>
      <c r="D243" s="6"/>
      <c r="E243" s="170" t="s">
        <v>213</v>
      </c>
      <c r="F243" s="170"/>
      <c r="G243" s="170"/>
      <c r="H243" s="170"/>
      <c r="I243" s="170"/>
      <c r="J243" s="170"/>
      <c r="K243" s="170"/>
      <c r="L243" s="166">
        <v>2129663.19</v>
      </c>
      <c r="M243" s="166"/>
      <c r="N243" s="166"/>
      <c r="P243" s="6"/>
    </row>
    <row r="244" spans="1:19" x14ac:dyDescent="0.2">
      <c r="A244" s="6"/>
      <c r="B244" s="17"/>
      <c r="C244" s="6"/>
      <c r="D244" s="6"/>
      <c r="E244" s="162" t="s">
        <v>149</v>
      </c>
      <c r="F244" s="163"/>
      <c r="G244" s="163"/>
      <c r="H244" s="163"/>
      <c r="I244" s="163"/>
      <c r="J244" s="163"/>
      <c r="K244" s="164"/>
      <c r="L244" s="169">
        <f>SUM(L239:N243)</f>
        <v>29120120.100000001</v>
      </c>
      <c r="M244" s="169"/>
      <c r="N244" s="169"/>
      <c r="P244" s="6"/>
      <c r="S244" s="106"/>
    </row>
    <row r="245" spans="1:19" x14ac:dyDescent="0.2">
      <c r="A245" s="6"/>
      <c r="B245" s="1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9" x14ac:dyDescent="0.2">
      <c r="A246" s="6"/>
      <c r="B246" s="17"/>
      <c r="C246" s="27" t="s">
        <v>52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9" x14ac:dyDescent="0.2">
      <c r="A247" s="6"/>
      <c r="B247" s="1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9" x14ac:dyDescent="0.2">
      <c r="A248" s="6"/>
      <c r="B248" s="17"/>
      <c r="C248" s="196" t="s">
        <v>32</v>
      </c>
      <c r="D248" s="197"/>
      <c r="E248" s="197"/>
      <c r="F248" s="197"/>
      <c r="G248" s="197"/>
      <c r="H248" s="197"/>
      <c r="I248" s="197"/>
      <c r="J248" s="198"/>
      <c r="K248" s="171" t="s">
        <v>37</v>
      </c>
      <c r="L248" s="172"/>
      <c r="M248" s="173"/>
      <c r="N248" s="171" t="s">
        <v>39</v>
      </c>
      <c r="O248" s="172"/>
      <c r="P248" s="173"/>
    </row>
    <row r="249" spans="1:19" x14ac:dyDescent="0.2">
      <c r="A249" s="6"/>
      <c r="B249" s="17"/>
      <c r="C249" s="102" t="s">
        <v>260</v>
      </c>
      <c r="D249" s="94"/>
      <c r="E249" s="94"/>
      <c r="F249" s="94"/>
      <c r="G249" s="94"/>
      <c r="H249" s="94"/>
      <c r="I249" s="94"/>
      <c r="J249" s="95"/>
      <c r="K249" s="129">
        <v>2648655.54</v>
      </c>
      <c r="L249" s="130"/>
      <c r="M249" s="131"/>
      <c r="N249" s="227">
        <f>K249/$L$244</f>
        <v>9.09562024780248E-2</v>
      </c>
      <c r="O249" s="228"/>
      <c r="P249" s="229"/>
    </row>
    <row r="250" spans="1:19" x14ac:dyDescent="0.2">
      <c r="A250" s="6"/>
      <c r="B250" s="17"/>
      <c r="C250" s="102" t="s">
        <v>233</v>
      </c>
      <c r="D250" s="94"/>
      <c r="E250" s="94"/>
      <c r="F250" s="94"/>
      <c r="G250" s="94"/>
      <c r="H250" s="94"/>
      <c r="I250" s="94"/>
      <c r="J250" s="95"/>
      <c r="K250" s="129">
        <v>2595758.0699999998</v>
      </c>
      <c r="L250" s="130"/>
      <c r="M250" s="131"/>
      <c r="N250" s="227">
        <f t="shared" ref="N250:N253" si="0">K250/$L$244</f>
        <v>8.9139675972696272E-2</v>
      </c>
      <c r="O250" s="228"/>
      <c r="P250" s="229"/>
    </row>
    <row r="251" spans="1:19" x14ac:dyDescent="0.2">
      <c r="A251" s="6"/>
      <c r="B251" s="17"/>
      <c r="C251" s="102" t="s">
        <v>256</v>
      </c>
      <c r="D251" s="94"/>
      <c r="E251" s="94"/>
      <c r="F251" s="94"/>
      <c r="G251" s="94"/>
      <c r="H251" s="94"/>
      <c r="I251" s="94"/>
      <c r="J251" s="95"/>
      <c r="K251" s="129">
        <v>5792258.6799999997</v>
      </c>
      <c r="L251" s="130"/>
      <c r="M251" s="131"/>
      <c r="N251" s="227">
        <f t="shared" si="0"/>
        <v>0.19890916177917822</v>
      </c>
      <c r="O251" s="228"/>
      <c r="P251" s="229"/>
    </row>
    <row r="252" spans="1:19" x14ac:dyDescent="0.2">
      <c r="A252" s="6"/>
      <c r="B252" s="17"/>
      <c r="C252" s="102" t="s">
        <v>235</v>
      </c>
      <c r="D252" s="103"/>
      <c r="E252" s="103"/>
      <c r="F252" s="103"/>
      <c r="G252" s="103"/>
      <c r="H252" s="103"/>
      <c r="I252" s="103"/>
      <c r="J252" s="104"/>
      <c r="K252" s="129">
        <v>4906206</v>
      </c>
      <c r="L252" s="130"/>
      <c r="M252" s="131"/>
      <c r="N252" s="227">
        <f t="shared" si="0"/>
        <v>0.16848165402999143</v>
      </c>
      <c r="O252" s="228"/>
      <c r="P252" s="229"/>
    </row>
    <row r="253" spans="1:19" x14ac:dyDescent="0.2">
      <c r="A253" s="6"/>
      <c r="B253" s="17"/>
      <c r="C253" s="102" t="s">
        <v>244</v>
      </c>
      <c r="D253" s="103"/>
      <c r="E253" s="103"/>
      <c r="F253" s="103"/>
      <c r="G253" s="103"/>
      <c r="H253" s="103"/>
      <c r="I253" s="103"/>
      <c r="J253" s="104"/>
      <c r="K253" s="129">
        <v>5959381.7800000003</v>
      </c>
      <c r="L253" s="130"/>
      <c r="M253" s="131"/>
      <c r="N253" s="227">
        <f t="shared" si="0"/>
        <v>0.20464825555441304</v>
      </c>
      <c r="O253" s="228"/>
      <c r="P253" s="229"/>
    </row>
    <row r="254" spans="1:19" s="25" customFormat="1" x14ac:dyDescent="0.2">
      <c r="A254" s="6"/>
      <c r="B254" s="1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9" s="25" customFormat="1" x14ac:dyDescent="0.2">
      <c r="A255" s="1"/>
      <c r="B255" s="21" t="s">
        <v>16</v>
      </c>
      <c r="C255" s="12" t="s">
        <v>17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9" s="25" customFormat="1" x14ac:dyDescent="0.2">
      <c r="A256" s="1"/>
      <c r="B256" s="21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7" s="25" customFormat="1" ht="12" customHeight="1" x14ac:dyDescent="0.2">
      <c r="A257" s="24"/>
      <c r="B257" s="49" t="s">
        <v>26</v>
      </c>
      <c r="C257" s="234" t="s">
        <v>175</v>
      </c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18"/>
    </row>
    <row r="258" spans="1:17" x14ac:dyDescent="0.2">
      <c r="A258" s="24"/>
      <c r="B258" s="3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1:17" ht="12" customHeight="1" x14ac:dyDescent="0.2">
      <c r="A259" s="25"/>
      <c r="B259" s="49" t="s">
        <v>25</v>
      </c>
      <c r="C259" s="234" t="s">
        <v>53</v>
      </c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</row>
    <row r="260" spans="1:17" x14ac:dyDescent="0.2">
      <c r="A260" s="2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7" ht="24.75" customHeight="1" x14ac:dyDescent="0.2">
      <c r="B261" s="18"/>
      <c r="C261" s="234" t="s">
        <v>176</v>
      </c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</row>
    <row r="262" spans="1:17" x14ac:dyDescent="0.2">
      <c r="B262" s="18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7" x14ac:dyDescent="0.2">
      <c r="A263" s="2"/>
      <c r="B263" s="21" t="s">
        <v>20</v>
      </c>
      <c r="C263" s="12" t="s">
        <v>21</v>
      </c>
    </row>
    <row r="264" spans="1:17" x14ac:dyDescent="0.2">
      <c r="A264" s="2"/>
      <c r="B264" s="21"/>
      <c r="C264" s="12"/>
    </row>
    <row r="265" spans="1:17" x14ac:dyDescent="0.2">
      <c r="A265" s="13"/>
      <c r="B265" s="22"/>
      <c r="C265" s="2" t="s">
        <v>14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7" x14ac:dyDescent="0.2">
      <c r="A266" s="13"/>
      <c r="B266" s="22"/>
      <c r="C266" s="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7" ht="12" customHeight="1" x14ac:dyDescent="0.2">
      <c r="A267" s="13"/>
      <c r="B267" s="50" t="s">
        <v>26</v>
      </c>
      <c r="C267" s="230" t="s">
        <v>24</v>
      </c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</row>
    <row r="269" spans="1:17" ht="12.75" customHeight="1" x14ac:dyDescent="0.2">
      <c r="C269" s="124" t="s">
        <v>32</v>
      </c>
      <c r="D269" s="124"/>
      <c r="E269" s="124"/>
      <c r="F269" s="124"/>
      <c r="G269" s="124"/>
      <c r="H269" s="124"/>
      <c r="I269" s="171">
        <v>2023</v>
      </c>
      <c r="J269" s="172"/>
      <c r="K269" s="173"/>
      <c r="L269" s="171">
        <v>2022</v>
      </c>
      <c r="M269" s="172"/>
      <c r="N269" s="173"/>
    </row>
    <row r="270" spans="1:17" ht="12.75" customHeight="1" x14ac:dyDescent="0.2">
      <c r="A270" s="1"/>
      <c r="C270" s="232" t="s">
        <v>234</v>
      </c>
      <c r="D270" s="232"/>
      <c r="E270" s="232"/>
      <c r="F270" s="232"/>
      <c r="G270" s="232"/>
      <c r="H270" s="232"/>
      <c r="I270" s="224">
        <v>10000</v>
      </c>
      <c r="J270" s="225"/>
      <c r="K270" s="226"/>
      <c r="L270" s="224">
        <v>4000</v>
      </c>
      <c r="M270" s="225"/>
      <c r="N270" s="226"/>
    </row>
    <row r="271" spans="1:17" ht="12.75" customHeight="1" x14ac:dyDescent="0.2">
      <c r="A271" s="1"/>
      <c r="C271" s="232" t="s">
        <v>188</v>
      </c>
      <c r="D271" s="232"/>
      <c r="E271" s="232"/>
      <c r="F271" s="232"/>
      <c r="G271" s="232"/>
      <c r="H271" s="232"/>
      <c r="I271" s="224">
        <f>J27</f>
        <v>247185.58</v>
      </c>
      <c r="J271" s="225"/>
      <c r="K271" s="226"/>
      <c r="L271" s="224">
        <v>1204570.08</v>
      </c>
      <c r="M271" s="225"/>
      <c r="N271" s="226"/>
    </row>
    <row r="272" spans="1:17" ht="12.75" customHeight="1" x14ac:dyDescent="0.2">
      <c r="A272" s="1"/>
      <c r="C272" s="232" t="s">
        <v>214</v>
      </c>
      <c r="D272" s="232"/>
      <c r="E272" s="232"/>
      <c r="F272" s="232"/>
      <c r="G272" s="232"/>
      <c r="H272" s="232"/>
      <c r="I272" s="224">
        <v>0</v>
      </c>
      <c r="J272" s="225"/>
      <c r="K272" s="226"/>
      <c r="L272" s="224">
        <v>0</v>
      </c>
      <c r="M272" s="225"/>
      <c r="N272" s="226"/>
    </row>
    <row r="273" spans="1:19" ht="12.75" customHeight="1" x14ac:dyDescent="0.2">
      <c r="A273" s="1"/>
      <c r="C273" s="232" t="s">
        <v>189</v>
      </c>
      <c r="D273" s="232"/>
      <c r="E273" s="232"/>
      <c r="F273" s="232"/>
      <c r="G273" s="232"/>
      <c r="H273" s="232"/>
      <c r="I273" s="224">
        <f>J28</f>
        <v>1000224.1</v>
      </c>
      <c r="J273" s="225"/>
      <c r="K273" s="226"/>
      <c r="L273" s="224">
        <v>1011882.42</v>
      </c>
      <c r="M273" s="225"/>
      <c r="N273" s="226"/>
    </row>
    <row r="274" spans="1:19" ht="12.75" customHeight="1" x14ac:dyDescent="0.2">
      <c r="A274" s="1"/>
      <c r="C274" s="232" t="s">
        <v>190</v>
      </c>
      <c r="D274" s="232"/>
      <c r="E274" s="232"/>
      <c r="F274" s="232"/>
      <c r="G274" s="232"/>
      <c r="H274" s="232"/>
      <c r="I274" s="224">
        <v>0</v>
      </c>
      <c r="J274" s="225"/>
      <c r="K274" s="226"/>
      <c r="L274" s="224">
        <v>0</v>
      </c>
      <c r="M274" s="225"/>
      <c r="N274" s="226"/>
    </row>
    <row r="275" spans="1:19" s="25" customFormat="1" ht="12.75" customHeight="1" x14ac:dyDescent="0.2">
      <c r="A275" s="7"/>
      <c r="B275" s="7"/>
      <c r="C275" s="232" t="s">
        <v>215</v>
      </c>
      <c r="D275" s="232"/>
      <c r="E275" s="232"/>
      <c r="F275" s="232"/>
      <c r="G275" s="232"/>
      <c r="H275" s="232"/>
      <c r="I275" s="224">
        <v>0</v>
      </c>
      <c r="J275" s="225"/>
      <c r="K275" s="226"/>
      <c r="L275" s="224">
        <v>0</v>
      </c>
      <c r="M275" s="225"/>
      <c r="N275" s="226"/>
      <c r="O275" s="7"/>
      <c r="P275" s="7"/>
    </row>
    <row r="276" spans="1:19" s="25" customFormat="1" ht="12.75" customHeight="1" x14ac:dyDescent="0.2">
      <c r="A276" s="7"/>
      <c r="B276" s="7"/>
      <c r="C276" s="231" t="s">
        <v>150</v>
      </c>
      <c r="D276" s="231"/>
      <c r="E276" s="231"/>
      <c r="F276" s="231"/>
      <c r="G276" s="231"/>
      <c r="H276" s="231"/>
      <c r="I276" s="193">
        <f>SUM(I270:K275)</f>
        <v>1257409.68</v>
      </c>
      <c r="J276" s="194"/>
      <c r="K276" s="195"/>
      <c r="L276" s="193">
        <f>SUM(L270:N275)</f>
        <v>2220452.5</v>
      </c>
      <c r="M276" s="194"/>
      <c r="N276" s="195"/>
      <c r="O276" s="7"/>
      <c r="P276" s="7"/>
    </row>
    <row r="277" spans="1:19" s="25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9" x14ac:dyDescent="0.2">
      <c r="A278" s="1"/>
      <c r="B278" s="19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9" x14ac:dyDescent="0.2">
      <c r="A279" s="1"/>
    </row>
    <row r="280" spans="1:19" s="14" customFormat="1" ht="25.5" customHeight="1" x14ac:dyDescent="0.2">
      <c r="A280" s="7"/>
      <c r="B280" s="2" t="s">
        <v>22</v>
      </c>
      <c r="C280" s="222" t="s">
        <v>23</v>
      </c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</row>
    <row r="282" spans="1:19" x14ac:dyDescent="0.2">
      <c r="A282" s="14"/>
      <c r="B282" s="96"/>
      <c r="C282" s="97" t="s">
        <v>177</v>
      </c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1:19" x14ac:dyDescent="0.2">
      <c r="A283" s="14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1:19" ht="12" customHeight="1" x14ac:dyDescent="0.2">
      <c r="B284" s="14"/>
      <c r="C284" s="14"/>
      <c r="D284" s="14"/>
      <c r="E284" s="124" t="s">
        <v>32</v>
      </c>
      <c r="F284" s="124"/>
      <c r="G284" s="124"/>
      <c r="H284" s="124"/>
      <c r="I284" s="124"/>
      <c r="J284" s="124"/>
      <c r="K284" s="124"/>
      <c r="L284" s="124"/>
      <c r="M284" s="171">
        <v>2023</v>
      </c>
      <c r="N284" s="172"/>
      <c r="O284" s="173"/>
      <c r="P284" s="14"/>
      <c r="Q284" s="14"/>
      <c r="R284" s="14"/>
      <c r="S284" s="14"/>
    </row>
    <row r="285" spans="1:19" ht="12" customHeight="1" x14ac:dyDescent="0.2">
      <c r="B285" s="14"/>
      <c r="D285" s="14"/>
      <c r="E285" s="174" t="s">
        <v>178</v>
      </c>
      <c r="F285" s="175"/>
      <c r="G285" s="175"/>
      <c r="H285" s="175"/>
      <c r="I285" s="175"/>
      <c r="J285" s="175"/>
      <c r="K285" s="175"/>
      <c r="L285" s="176"/>
      <c r="M285" s="235">
        <v>27412216.640000001</v>
      </c>
      <c r="N285" s="236"/>
      <c r="O285" s="237"/>
      <c r="P285" s="14"/>
      <c r="Q285" s="14"/>
      <c r="R285" s="14"/>
      <c r="S285" s="14"/>
    </row>
    <row r="286" spans="1:19" ht="12" customHeight="1" x14ac:dyDescent="0.2">
      <c r="B286" s="14"/>
      <c r="D286" s="14"/>
      <c r="E286" s="174" t="s">
        <v>179</v>
      </c>
      <c r="F286" s="175"/>
      <c r="G286" s="175"/>
      <c r="H286" s="175"/>
      <c r="I286" s="175"/>
      <c r="J286" s="175"/>
      <c r="K286" s="175"/>
      <c r="L286" s="176"/>
      <c r="M286" s="235">
        <v>17340.32</v>
      </c>
      <c r="N286" s="236"/>
      <c r="O286" s="237"/>
      <c r="P286" s="14"/>
      <c r="Q286" s="14"/>
      <c r="R286" s="14"/>
      <c r="S286" s="14"/>
    </row>
    <row r="287" spans="1:19" ht="12" customHeight="1" x14ac:dyDescent="0.2">
      <c r="B287" s="14"/>
      <c r="D287" s="14"/>
      <c r="E287" s="174" t="s">
        <v>180</v>
      </c>
      <c r="F287" s="175"/>
      <c r="G287" s="175"/>
      <c r="H287" s="175"/>
      <c r="I287" s="175"/>
      <c r="J287" s="175"/>
      <c r="K287" s="175"/>
      <c r="L287" s="176"/>
      <c r="M287" s="238">
        <v>0</v>
      </c>
      <c r="N287" s="236"/>
      <c r="O287" s="237"/>
      <c r="P287" s="14"/>
      <c r="Q287" s="14"/>
      <c r="R287" s="14"/>
      <c r="S287" s="14"/>
    </row>
    <row r="288" spans="1:19" ht="12" customHeight="1" x14ac:dyDescent="0.2">
      <c r="B288" s="14"/>
      <c r="D288" s="14"/>
      <c r="E288" s="242" t="s">
        <v>181</v>
      </c>
      <c r="F288" s="243"/>
      <c r="G288" s="243"/>
      <c r="H288" s="243"/>
      <c r="I288" s="243"/>
      <c r="J288" s="243"/>
      <c r="K288" s="243"/>
      <c r="L288" s="244"/>
      <c r="M288" s="212">
        <f>M285+M286-M287</f>
        <v>27429556.960000001</v>
      </c>
      <c r="N288" s="213"/>
      <c r="O288" s="214"/>
      <c r="P288" s="14"/>
      <c r="Q288" s="14"/>
      <c r="R288" s="14"/>
      <c r="S288" s="14"/>
    </row>
    <row r="289" spans="1:19" x14ac:dyDescent="0.2">
      <c r="A289" s="14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1:19" x14ac:dyDescent="0.2">
      <c r="C290" s="97" t="s">
        <v>182</v>
      </c>
    </row>
    <row r="291" spans="1:19" x14ac:dyDescent="0.2">
      <c r="C291" s="97"/>
    </row>
    <row r="292" spans="1:19" ht="12" customHeight="1" x14ac:dyDescent="0.2">
      <c r="B292" s="14"/>
      <c r="C292" s="14"/>
      <c r="D292" s="14"/>
      <c r="E292" s="171" t="s">
        <v>32</v>
      </c>
      <c r="F292" s="172"/>
      <c r="G292" s="172"/>
      <c r="H292" s="172"/>
      <c r="I292" s="172"/>
      <c r="J292" s="172"/>
      <c r="K292" s="172"/>
      <c r="L292" s="173"/>
      <c r="M292" s="171">
        <v>2023</v>
      </c>
      <c r="N292" s="172"/>
      <c r="O292" s="173"/>
      <c r="P292" s="14"/>
      <c r="Q292" s="14"/>
      <c r="R292" s="14"/>
      <c r="S292" s="14"/>
    </row>
    <row r="293" spans="1:19" ht="12" customHeight="1" x14ac:dyDescent="0.2">
      <c r="B293" s="14"/>
      <c r="C293" s="14"/>
      <c r="D293" s="14"/>
      <c r="E293" s="174" t="s">
        <v>183</v>
      </c>
      <c r="F293" s="175"/>
      <c r="G293" s="175"/>
      <c r="H293" s="175"/>
      <c r="I293" s="175"/>
      <c r="J293" s="175"/>
      <c r="K293" s="175"/>
      <c r="L293" s="176"/>
      <c r="M293" s="239">
        <v>27024996.989999998</v>
      </c>
      <c r="N293" s="240" t="s">
        <v>137</v>
      </c>
      <c r="O293" s="241" t="s">
        <v>137</v>
      </c>
      <c r="P293" s="14"/>
      <c r="Q293" s="14"/>
      <c r="R293" s="14"/>
      <c r="S293" s="14"/>
    </row>
    <row r="294" spans="1:19" ht="12" customHeight="1" x14ac:dyDescent="0.2">
      <c r="B294" s="14"/>
      <c r="C294" s="14"/>
      <c r="D294" s="14"/>
      <c r="E294" s="174" t="s">
        <v>184</v>
      </c>
      <c r="F294" s="175"/>
      <c r="G294" s="175"/>
      <c r="H294" s="175"/>
      <c r="I294" s="175"/>
      <c r="J294" s="175"/>
      <c r="K294" s="175"/>
      <c r="L294" s="176"/>
      <c r="M294" s="239">
        <f>SUM(K295:L298)</f>
        <v>34540.080000000002</v>
      </c>
      <c r="N294" s="240"/>
      <c r="O294" s="241"/>
      <c r="P294" s="14"/>
      <c r="Q294" s="14"/>
      <c r="R294" s="14"/>
      <c r="S294" s="14"/>
    </row>
    <row r="295" spans="1:19" ht="12" customHeight="1" x14ac:dyDescent="0.2">
      <c r="B295" s="14"/>
      <c r="C295" s="14"/>
      <c r="D295" s="14"/>
      <c r="E295" s="174" t="s">
        <v>247</v>
      </c>
      <c r="F295" s="175"/>
      <c r="G295" s="175"/>
      <c r="H295" s="175"/>
      <c r="I295" s="175"/>
      <c r="J295" s="175"/>
      <c r="K295" s="125">
        <v>11998</v>
      </c>
      <c r="L295" s="125"/>
      <c r="M295" s="107"/>
      <c r="N295" s="108"/>
      <c r="O295" s="109"/>
      <c r="P295" s="14"/>
      <c r="Q295" s="14"/>
      <c r="R295" s="14"/>
      <c r="S295" s="14"/>
    </row>
    <row r="296" spans="1:19" ht="12" customHeight="1" x14ac:dyDescent="0.2">
      <c r="B296" s="14"/>
      <c r="C296" s="14"/>
      <c r="D296" s="14"/>
      <c r="E296" s="174" t="s">
        <v>248</v>
      </c>
      <c r="F296" s="175"/>
      <c r="G296" s="175"/>
      <c r="H296" s="175"/>
      <c r="I296" s="175"/>
      <c r="J296" s="175"/>
      <c r="K296" s="125">
        <v>9999</v>
      </c>
      <c r="L296" s="125"/>
      <c r="M296" s="107"/>
      <c r="N296" s="108"/>
      <c r="O296" s="109"/>
      <c r="P296" s="14"/>
      <c r="Q296" s="14"/>
      <c r="R296" s="14"/>
      <c r="S296" s="14"/>
    </row>
    <row r="297" spans="1:19" ht="12" customHeight="1" x14ac:dyDescent="0.2">
      <c r="B297" s="14"/>
      <c r="C297" s="14"/>
      <c r="D297" s="14"/>
      <c r="E297" s="174" t="s">
        <v>249</v>
      </c>
      <c r="F297" s="175"/>
      <c r="G297" s="175"/>
      <c r="H297" s="175"/>
      <c r="I297" s="175"/>
      <c r="J297" s="175"/>
      <c r="K297" s="125">
        <v>0</v>
      </c>
      <c r="L297" s="125"/>
      <c r="M297" s="107"/>
      <c r="N297" s="108"/>
      <c r="O297" s="109"/>
      <c r="P297" s="14"/>
      <c r="Q297" s="14"/>
      <c r="R297" s="14"/>
      <c r="S297" s="14"/>
    </row>
    <row r="298" spans="1:19" ht="12" customHeight="1" x14ac:dyDescent="0.2">
      <c r="B298" s="14"/>
      <c r="C298" s="14"/>
      <c r="D298" s="14"/>
      <c r="E298" s="174" t="s">
        <v>245</v>
      </c>
      <c r="F298" s="175"/>
      <c r="G298" s="175"/>
      <c r="H298" s="175"/>
      <c r="I298" s="175"/>
      <c r="J298" s="175"/>
      <c r="K298" s="125">
        <v>12543.08</v>
      </c>
      <c r="L298" s="125"/>
      <c r="M298" s="107"/>
      <c r="N298" s="108"/>
      <c r="O298" s="109"/>
      <c r="P298" s="14"/>
      <c r="Q298" s="14"/>
      <c r="R298" s="14"/>
      <c r="S298" s="14"/>
    </row>
    <row r="299" spans="1:19" ht="12" customHeight="1" x14ac:dyDescent="0.2">
      <c r="B299" s="14"/>
      <c r="C299" s="14"/>
      <c r="D299" s="14"/>
      <c r="E299" s="174" t="s">
        <v>185</v>
      </c>
      <c r="F299" s="175"/>
      <c r="G299" s="175"/>
      <c r="H299" s="175"/>
      <c r="I299" s="175"/>
      <c r="J299" s="175"/>
      <c r="K299" s="175"/>
      <c r="L299" s="176"/>
      <c r="M299" s="239">
        <f>K300+K301</f>
        <v>2129663.19</v>
      </c>
      <c r="N299" s="240"/>
      <c r="O299" s="241"/>
      <c r="P299" s="14"/>
      <c r="Q299" s="14"/>
      <c r="R299" s="14"/>
      <c r="S299" s="14"/>
    </row>
    <row r="300" spans="1:19" ht="12" customHeight="1" x14ac:dyDescent="0.2">
      <c r="B300" s="14"/>
      <c r="C300" s="14"/>
      <c r="D300" s="14"/>
      <c r="E300" s="174" t="s">
        <v>238</v>
      </c>
      <c r="F300" s="175"/>
      <c r="G300" s="175"/>
      <c r="H300" s="175"/>
      <c r="I300" s="175"/>
      <c r="J300" s="175"/>
      <c r="K300" s="125">
        <v>1569661</v>
      </c>
      <c r="L300" s="125"/>
      <c r="M300" s="239"/>
      <c r="N300" s="240"/>
      <c r="O300" s="241"/>
      <c r="P300" s="14"/>
      <c r="Q300" s="14"/>
      <c r="R300" s="14"/>
      <c r="S300" s="14"/>
    </row>
    <row r="301" spans="1:19" ht="12" customHeight="1" x14ac:dyDescent="0.2">
      <c r="B301" s="14"/>
      <c r="C301" s="14"/>
      <c r="D301" s="14"/>
      <c r="E301" s="174" t="s">
        <v>239</v>
      </c>
      <c r="F301" s="175"/>
      <c r="G301" s="175"/>
      <c r="H301" s="175"/>
      <c r="I301" s="175"/>
      <c r="J301" s="175"/>
      <c r="K301" s="125">
        <v>560002.18999999994</v>
      </c>
      <c r="L301" s="125"/>
      <c r="M301" s="239"/>
      <c r="N301" s="240"/>
      <c r="O301" s="241"/>
      <c r="P301" s="14"/>
      <c r="Q301" s="14"/>
      <c r="R301" s="14"/>
      <c r="S301" s="14"/>
    </row>
    <row r="302" spans="1:19" ht="12" customHeight="1" x14ac:dyDescent="0.2">
      <c r="B302" s="14"/>
      <c r="C302" s="14"/>
      <c r="D302" s="14"/>
      <c r="E302" s="242" t="s">
        <v>186</v>
      </c>
      <c r="F302" s="243"/>
      <c r="G302" s="243"/>
      <c r="H302" s="243"/>
      <c r="I302" s="243"/>
      <c r="J302" s="243"/>
      <c r="K302" s="243"/>
      <c r="L302" s="244"/>
      <c r="M302" s="217">
        <f>M293-M294+M299</f>
        <v>29120120.100000001</v>
      </c>
      <c r="N302" s="218" t="s">
        <v>137</v>
      </c>
      <c r="O302" s="219" t="s">
        <v>137</v>
      </c>
      <c r="P302" s="14"/>
      <c r="Q302" s="14"/>
      <c r="R302" s="14"/>
      <c r="S302" s="14"/>
    </row>
    <row r="303" spans="1:19" x14ac:dyDescent="0.2">
      <c r="C303" s="97"/>
    </row>
    <row r="304" spans="1:19" x14ac:dyDescent="0.2">
      <c r="H304" s="110" t="s">
        <v>280</v>
      </c>
      <c r="I304" s="111"/>
      <c r="J304" s="111"/>
    </row>
    <row r="305" spans="4:13" x14ac:dyDescent="0.2">
      <c r="F305" s="111"/>
      <c r="G305" s="111"/>
      <c r="H305" s="111"/>
    </row>
    <row r="306" spans="4:13" x14ac:dyDescent="0.2">
      <c r="F306" s="111"/>
      <c r="G306" s="111"/>
      <c r="H306" s="111"/>
    </row>
    <row r="307" spans="4:13" x14ac:dyDescent="0.2">
      <c r="F307" s="111"/>
      <c r="G307" s="111"/>
      <c r="H307" s="111"/>
    </row>
    <row r="308" spans="4:13" x14ac:dyDescent="0.2">
      <c r="F308" s="111"/>
      <c r="G308" s="111"/>
      <c r="H308" s="111"/>
    </row>
    <row r="309" spans="4:13" x14ac:dyDescent="0.2">
      <c r="F309" s="111"/>
      <c r="G309" s="111"/>
      <c r="H309" s="111"/>
    </row>
    <row r="310" spans="4:13" x14ac:dyDescent="0.2">
      <c r="F310" s="111"/>
      <c r="G310" s="111"/>
      <c r="H310" s="111"/>
    </row>
    <row r="311" spans="4:13" x14ac:dyDescent="0.2">
      <c r="F311" s="111"/>
      <c r="G311" s="111"/>
      <c r="H311" s="111"/>
    </row>
    <row r="312" spans="4:13" ht="12.75" x14ac:dyDescent="0.2">
      <c r="D312" s="120"/>
      <c r="E312" s="120"/>
      <c r="F312" s="116"/>
      <c r="G312" s="116"/>
      <c r="H312" s="116"/>
      <c r="I312" s="117"/>
      <c r="J312" s="116"/>
      <c r="K312" s="120"/>
      <c r="L312" s="120"/>
      <c r="M312" s="120"/>
    </row>
    <row r="313" spans="4:13" ht="15" x14ac:dyDescent="0.25">
      <c r="F313" s="118" t="s">
        <v>285</v>
      </c>
      <c r="G313" s="117"/>
      <c r="I313" s="119"/>
      <c r="K313" s="118" t="s">
        <v>281</v>
      </c>
    </row>
    <row r="314" spans="4:13" ht="15" x14ac:dyDescent="0.25">
      <c r="F314" s="118" t="s">
        <v>282</v>
      </c>
      <c r="G314" s="117"/>
      <c r="I314" s="119"/>
      <c r="K314" s="118" t="s">
        <v>283</v>
      </c>
    </row>
    <row r="315" spans="4:13" ht="15" x14ac:dyDescent="0.25">
      <c r="F315" s="118" t="s">
        <v>284</v>
      </c>
      <c r="G315" s="117"/>
      <c r="I315" s="119"/>
      <c r="K315" s="118" t="s">
        <v>284</v>
      </c>
    </row>
    <row r="316" spans="4:13" x14ac:dyDescent="0.2">
      <c r="F316" s="111"/>
      <c r="G316" s="111"/>
      <c r="H316" s="111"/>
    </row>
    <row r="317" spans="4:13" ht="15" x14ac:dyDescent="0.2">
      <c r="F317" s="112"/>
      <c r="G317" s="111"/>
      <c r="H317" s="113"/>
    </row>
    <row r="318" spans="4:13" ht="15.75" x14ac:dyDescent="0.2">
      <c r="I318" s="112"/>
      <c r="J318" s="114"/>
      <c r="K318" s="113"/>
    </row>
    <row r="319" spans="4:13" ht="15.75" x14ac:dyDescent="0.2">
      <c r="I319" s="112"/>
      <c r="J319" s="114"/>
      <c r="K319" s="113"/>
    </row>
    <row r="320" spans="4:13" ht="15.75" x14ac:dyDescent="0.2">
      <c r="I320" s="112"/>
      <c r="J320" s="114"/>
      <c r="K320" s="113"/>
    </row>
    <row r="321" spans="9:11" ht="15.75" x14ac:dyDescent="0.2">
      <c r="I321" s="112"/>
      <c r="J321" s="115"/>
      <c r="K321" s="113"/>
    </row>
    <row r="322" spans="9:11" ht="15.75" x14ac:dyDescent="0.2">
      <c r="I322" s="112"/>
      <c r="J322" s="115"/>
      <c r="K322" s="113"/>
    </row>
  </sheetData>
  <mergeCells count="371">
    <mergeCell ref="J134:L134"/>
    <mergeCell ref="E145:K145"/>
    <mergeCell ref="L145:N145"/>
    <mergeCell ref="O144:P144"/>
    <mergeCell ref="E144:K144"/>
    <mergeCell ref="O145:P145"/>
    <mergeCell ref="D117:M117"/>
    <mergeCell ref="C100:J100"/>
    <mergeCell ref="K100:M100"/>
    <mergeCell ref="C101:J101"/>
    <mergeCell ref="C99:J99"/>
    <mergeCell ref="C98:J98"/>
    <mergeCell ref="D130:I130"/>
    <mergeCell ref="J130:L130"/>
    <mergeCell ref="D131:I131"/>
    <mergeCell ref="J131:L131"/>
    <mergeCell ref="C102:J102"/>
    <mergeCell ref="K102:M102"/>
    <mergeCell ref="D112:O113"/>
    <mergeCell ref="D114:M114"/>
    <mergeCell ref="D115:M115"/>
    <mergeCell ref="D118:M118"/>
    <mergeCell ref="D119:M119"/>
    <mergeCell ref="E302:L302"/>
    <mergeCell ref="M302:O302"/>
    <mergeCell ref="E300:J300"/>
    <mergeCell ref="E301:J301"/>
    <mergeCell ref="E297:J297"/>
    <mergeCell ref="K297:L297"/>
    <mergeCell ref="C68:I68"/>
    <mergeCell ref="J68:L68"/>
    <mergeCell ref="M68:O68"/>
    <mergeCell ref="C82:D82"/>
    <mergeCell ref="E82:I82"/>
    <mergeCell ref="J82:L82"/>
    <mergeCell ref="E146:K146"/>
    <mergeCell ref="L146:N146"/>
    <mergeCell ref="O146:P146"/>
    <mergeCell ref="D133:I133"/>
    <mergeCell ref="J133:L133"/>
    <mergeCell ref="M133:O133"/>
    <mergeCell ref="D134:I134"/>
    <mergeCell ref="J135:L135"/>
    <mergeCell ref="M135:O135"/>
    <mergeCell ref="E83:I83"/>
    <mergeCell ref="D116:M116"/>
    <mergeCell ref="N99:P99"/>
    <mergeCell ref="E286:L286"/>
    <mergeCell ref="M286:O286"/>
    <mergeCell ref="E287:L287"/>
    <mergeCell ref="M287:O287"/>
    <mergeCell ref="K300:L300"/>
    <mergeCell ref="K301:L301"/>
    <mergeCell ref="M300:O300"/>
    <mergeCell ref="M301:O301"/>
    <mergeCell ref="E288:L288"/>
    <mergeCell ref="M288:O288"/>
    <mergeCell ref="E292:L292"/>
    <mergeCell ref="E295:J295"/>
    <mergeCell ref="K295:L295"/>
    <mergeCell ref="E296:J296"/>
    <mergeCell ref="K296:L296"/>
    <mergeCell ref="E298:J298"/>
    <mergeCell ref="K298:L298"/>
    <mergeCell ref="M292:O292"/>
    <mergeCell ref="E293:L293"/>
    <mergeCell ref="M293:O293"/>
    <mergeCell ref="E294:L294"/>
    <mergeCell ref="M294:O294"/>
    <mergeCell ref="E299:L299"/>
    <mergeCell ref="M299:O299"/>
    <mergeCell ref="E285:L285"/>
    <mergeCell ref="M285:O285"/>
    <mergeCell ref="C248:J248"/>
    <mergeCell ref="K248:M248"/>
    <mergeCell ref="N248:P248"/>
    <mergeCell ref="K250:M250"/>
    <mergeCell ref="N250:P250"/>
    <mergeCell ref="I276:K276"/>
    <mergeCell ref="L276:N276"/>
    <mergeCell ref="I273:K273"/>
    <mergeCell ref="L273:N273"/>
    <mergeCell ref="I274:K274"/>
    <mergeCell ref="L274:N274"/>
    <mergeCell ref="I275:K275"/>
    <mergeCell ref="L275:N275"/>
    <mergeCell ref="C272:H272"/>
    <mergeCell ref="C273:H273"/>
    <mergeCell ref="I272:K272"/>
    <mergeCell ref="K253:M253"/>
    <mergeCell ref="N253:P253"/>
    <mergeCell ref="C269:H269"/>
    <mergeCell ref="K249:M249"/>
    <mergeCell ref="N249:P249"/>
    <mergeCell ref="C270:H270"/>
    <mergeCell ref="C275:H275"/>
    <mergeCell ref="M222:O222"/>
    <mergeCell ref="C219:L219"/>
    <mergeCell ref="M224:O224"/>
    <mergeCell ref="E284:L284"/>
    <mergeCell ref="M284:O284"/>
    <mergeCell ref="E238:K238"/>
    <mergeCell ref="L238:N238"/>
    <mergeCell ref="M220:O220"/>
    <mergeCell ref="C221:L221"/>
    <mergeCell ref="M221:O221"/>
    <mergeCell ref="C222:L222"/>
    <mergeCell ref="L271:N271"/>
    <mergeCell ref="C257:P257"/>
    <mergeCell ref="C259:P259"/>
    <mergeCell ref="K252:M252"/>
    <mergeCell ref="N252:P252"/>
    <mergeCell ref="I269:K269"/>
    <mergeCell ref="L269:N269"/>
    <mergeCell ref="C261:P261"/>
    <mergeCell ref="C271:H271"/>
    <mergeCell ref="C234:P236"/>
    <mergeCell ref="C280:P280"/>
    <mergeCell ref="E158:H158"/>
    <mergeCell ref="I158:K158"/>
    <mergeCell ref="C212:L212"/>
    <mergeCell ref="M212:O212"/>
    <mergeCell ref="C227:L227"/>
    <mergeCell ref="L272:N272"/>
    <mergeCell ref="E243:K243"/>
    <mergeCell ref="K251:M251"/>
    <mergeCell ref="N251:P251"/>
    <mergeCell ref="L240:N240"/>
    <mergeCell ref="E241:K241"/>
    <mergeCell ref="L241:N241"/>
    <mergeCell ref="E242:K242"/>
    <mergeCell ref="L242:N242"/>
    <mergeCell ref="C267:P267"/>
    <mergeCell ref="I270:K270"/>
    <mergeCell ref="L270:N270"/>
    <mergeCell ref="I271:K271"/>
    <mergeCell ref="C276:H276"/>
    <mergeCell ref="E244:K244"/>
    <mergeCell ref="L244:N244"/>
    <mergeCell ref="C274:H274"/>
    <mergeCell ref="J54:L54"/>
    <mergeCell ref="M54:O54"/>
    <mergeCell ref="J55:L55"/>
    <mergeCell ref="J56:L56"/>
    <mergeCell ref="M55:O55"/>
    <mergeCell ref="M56:O56"/>
    <mergeCell ref="C106:P107"/>
    <mergeCell ref="C55:I55"/>
    <mergeCell ref="N102:P102"/>
    <mergeCell ref="N100:P100"/>
    <mergeCell ref="N98:P98"/>
    <mergeCell ref="J80:L80"/>
    <mergeCell ref="M80:O80"/>
    <mergeCell ref="J81:L81"/>
    <mergeCell ref="M81:O81"/>
    <mergeCell ref="J63:L63"/>
    <mergeCell ref="C58:I58"/>
    <mergeCell ref="C56:I56"/>
    <mergeCell ref="C84:I84"/>
    <mergeCell ref="J84:L84"/>
    <mergeCell ref="M84:O84"/>
    <mergeCell ref="C76:P76"/>
    <mergeCell ref="C79:D79"/>
    <mergeCell ref="C65:I65"/>
    <mergeCell ref="F45:J45"/>
    <mergeCell ref="A13:P13"/>
    <mergeCell ref="C21:P22"/>
    <mergeCell ref="C51:P52"/>
    <mergeCell ref="C42:P42"/>
    <mergeCell ref="F38:J38"/>
    <mergeCell ref="K38:M38"/>
    <mergeCell ref="C90:P91"/>
    <mergeCell ref="J70:L70"/>
    <mergeCell ref="M70:O70"/>
    <mergeCell ref="C71:I71"/>
    <mergeCell ref="J71:L71"/>
    <mergeCell ref="M71:O71"/>
    <mergeCell ref="C60:P60"/>
    <mergeCell ref="M82:O82"/>
    <mergeCell ref="J58:L58"/>
    <mergeCell ref="M58:O58"/>
    <mergeCell ref="J29:L29"/>
    <mergeCell ref="M29:O29"/>
    <mergeCell ref="D30:I30"/>
    <mergeCell ref="J30:L30"/>
    <mergeCell ref="M30:O30"/>
    <mergeCell ref="C54:I54"/>
    <mergeCell ref="K46:M46"/>
    <mergeCell ref="C210:L210"/>
    <mergeCell ref="A1:P1"/>
    <mergeCell ref="B3:P7"/>
    <mergeCell ref="F36:J36"/>
    <mergeCell ref="K36:M36"/>
    <mergeCell ref="F37:J37"/>
    <mergeCell ref="K37:M37"/>
    <mergeCell ref="D26:I26"/>
    <mergeCell ref="J26:L26"/>
    <mergeCell ref="M26:O26"/>
    <mergeCell ref="D27:I27"/>
    <mergeCell ref="J27:L27"/>
    <mergeCell ref="M27:O27"/>
    <mergeCell ref="D28:I28"/>
    <mergeCell ref="J28:L28"/>
    <mergeCell ref="M28:O28"/>
    <mergeCell ref="D29:I29"/>
    <mergeCell ref="N101:P101"/>
    <mergeCell ref="D120:M120"/>
    <mergeCell ref="J124:L124"/>
    <mergeCell ref="D193:L193"/>
    <mergeCell ref="L144:N144"/>
    <mergeCell ref="M167:O167"/>
    <mergeCell ref="K44:M44"/>
    <mergeCell ref="E239:K239"/>
    <mergeCell ref="D132:I132"/>
    <mergeCell ref="J132:L132"/>
    <mergeCell ref="M125:O125"/>
    <mergeCell ref="M124:O124"/>
    <mergeCell ref="D124:I124"/>
    <mergeCell ref="M132:O132"/>
    <mergeCell ref="M131:O131"/>
    <mergeCell ref="M130:O130"/>
    <mergeCell ref="M129:O129"/>
    <mergeCell ref="M128:O128"/>
    <mergeCell ref="D125:I125"/>
    <mergeCell ref="J125:L125"/>
    <mergeCell ref="J129:L129"/>
    <mergeCell ref="D126:I126"/>
    <mergeCell ref="J126:L126"/>
    <mergeCell ref="M127:O127"/>
    <mergeCell ref="M126:O126"/>
    <mergeCell ref="D127:I127"/>
    <mergeCell ref="J127:L127"/>
    <mergeCell ref="D128:I128"/>
    <mergeCell ref="J128:L128"/>
    <mergeCell ref="D129:I129"/>
    <mergeCell ref="I156:K156"/>
    <mergeCell ref="M134:O134"/>
    <mergeCell ref="D135:I135"/>
    <mergeCell ref="L156:N156"/>
    <mergeCell ref="E157:H157"/>
    <mergeCell ref="I157:K157"/>
    <mergeCell ref="L157:N157"/>
    <mergeCell ref="M165:O165"/>
    <mergeCell ref="M218:O218"/>
    <mergeCell ref="M219:O219"/>
    <mergeCell ref="M193:O193"/>
    <mergeCell ref="D194:L194"/>
    <mergeCell ref="M194:O194"/>
    <mergeCell ref="C204:L204"/>
    <mergeCell ref="M204:O204"/>
    <mergeCell ref="C211:L211"/>
    <mergeCell ref="E143:K143"/>
    <mergeCell ref="M169:O169"/>
    <mergeCell ref="D165:L165"/>
    <mergeCell ref="D192:L192"/>
    <mergeCell ref="M192:O192"/>
    <mergeCell ref="C216:L216"/>
    <mergeCell ref="M211:O211"/>
    <mergeCell ref="C208:L208"/>
    <mergeCell ref="M208:O208"/>
    <mergeCell ref="D168:L168"/>
    <mergeCell ref="M168:O168"/>
    <mergeCell ref="D170:L170"/>
    <mergeCell ref="M170:O170"/>
    <mergeCell ref="C202:L202"/>
    <mergeCell ref="M202:O202"/>
    <mergeCell ref="D169:L169"/>
    <mergeCell ref="L239:N239"/>
    <mergeCell ref="M216:O216"/>
    <mergeCell ref="C217:L217"/>
    <mergeCell ref="M217:O217"/>
    <mergeCell ref="C218:L218"/>
    <mergeCell ref="M210:O210"/>
    <mergeCell ref="C228:L228"/>
    <mergeCell ref="C220:L220"/>
    <mergeCell ref="C205:L205"/>
    <mergeCell ref="M205:O205"/>
    <mergeCell ref="C206:L206"/>
    <mergeCell ref="M206:O206"/>
    <mergeCell ref="C207:L207"/>
    <mergeCell ref="M207:O207"/>
    <mergeCell ref="C203:L203"/>
    <mergeCell ref="M203:O203"/>
    <mergeCell ref="M228:O228"/>
    <mergeCell ref="L243:N243"/>
    <mergeCell ref="E240:K240"/>
    <mergeCell ref="M227:O227"/>
    <mergeCell ref="N97:P97"/>
    <mergeCell ref="K99:M99"/>
    <mergeCell ref="E81:I81"/>
    <mergeCell ref="K97:M97"/>
    <mergeCell ref="K98:M98"/>
    <mergeCell ref="C97:J97"/>
    <mergeCell ref="K93:M93"/>
    <mergeCell ref="C96:J96"/>
    <mergeCell ref="C186:P186"/>
    <mergeCell ref="D166:L166"/>
    <mergeCell ref="M166:O166"/>
    <mergeCell ref="C174:P176"/>
    <mergeCell ref="C180:P181"/>
    <mergeCell ref="D167:L167"/>
    <mergeCell ref="C209:L209"/>
    <mergeCell ref="M209:O209"/>
    <mergeCell ref="E148:K148"/>
    <mergeCell ref="L148:N148"/>
    <mergeCell ref="O148:P148"/>
    <mergeCell ref="O143:P143"/>
    <mergeCell ref="C141:P141"/>
    <mergeCell ref="L143:N143"/>
    <mergeCell ref="E147:K147"/>
    <mergeCell ref="L147:N147"/>
    <mergeCell ref="O147:P147"/>
    <mergeCell ref="C152:P153"/>
    <mergeCell ref="E159:H159"/>
    <mergeCell ref="I159:K159"/>
    <mergeCell ref="L159:N159"/>
    <mergeCell ref="E156:H156"/>
    <mergeCell ref="L158:N158"/>
    <mergeCell ref="C34:P34"/>
    <mergeCell ref="C78:I78"/>
    <mergeCell ref="J78:L78"/>
    <mergeCell ref="M78:O78"/>
    <mergeCell ref="J64:L64"/>
    <mergeCell ref="K45:M45"/>
    <mergeCell ref="C66:I66"/>
    <mergeCell ref="J66:L66"/>
    <mergeCell ref="M66:O66"/>
    <mergeCell ref="C67:I67"/>
    <mergeCell ref="J67:L67"/>
    <mergeCell ref="C72:I72"/>
    <mergeCell ref="J72:L72"/>
    <mergeCell ref="M72:O72"/>
    <mergeCell ref="C69:I69"/>
    <mergeCell ref="J69:L69"/>
    <mergeCell ref="M69:O69"/>
    <mergeCell ref="C70:I70"/>
    <mergeCell ref="F44:J44"/>
    <mergeCell ref="C57:I57"/>
    <mergeCell ref="J57:L57"/>
    <mergeCell ref="M57:O57"/>
    <mergeCell ref="F46:J46"/>
    <mergeCell ref="C63:I63"/>
    <mergeCell ref="E79:I79"/>
    <mergeCell ref="C81:D81"/>
    <mergeCell ref="M83:O83"/>
    <mergeCell ref="C83:D83"/>
    <mergeCell ref="C62:I62"/>
    <mergeCell ref="J62:L62"/>
    <mergeCell ref="M62:O62"/>
    <mergeCell ref="M63:O63"/>
    <mergeCell ref="M64:O64"/>
    <mergeCell ref="J79:L79"/>
    <mergeCell ref="M79:O79"/>
    <mergeCell ref="C80:D80"/>
    <mergeCell ref="E80:I80"/>
    <mergeCell ref="J83:L83"/>
    <mergeCell ref="M67:O67"/>
    <mergeCell ref="C64:I64"/>
    <mergeCell ref="J65:L65"/>
    <mergeCell ref="M65:O65"/>
    <mergeCell ref="K101:M101"/>
    <mergeCell ref="N93:P93"/>
    <mergeCell ref="N95:P95"/>
    <mergeCell ref="C93:J93"/>
    <mergeCell ref="K96:M96"/>
    <mergeCell ref="N96:P96"/>
    <mergeCell ref="N94:P94"/>
    <mergeCell ref="C94:J94"/>
    <mergeCell ref="C95:J95"/>
    <mergeCell ref="K95:M95"/>
    <mergeCell ref="K94:M94"/>
  </mergeCells>
  <printOptions horizontalCentered="1" verticalCentered="1"/>
  <pageMargins left="0.86614173228346458" right="0.70866141732283472" top="1.1811023622047245" bottom="0.74803149606299213" header="0.31496062992125984" footer="0.31496062992125984"/>
  <pageSetup scale="78" fitToHeight="0" orientation="landscape" r:id="rId1"/>
  <headerFooter>
    <oddHeader>&amp;C&amp;"Arial,Negrita"&amp;14INSTITUTO CHIHUAHUENSE DE LA JUVENTUD
&amp;11ESTADO DE CHIHUAHUA&amp;14
&amp;10NOTAS A LOS ESTADOS FINANCIEROS</oddHeader>
    <oddFooter xml:space="preserve">&amp;L&amp;"Arial,Normal"ELABORÓ: GPV
&amp;C&amp;"Arial,Normal"&amp;P / &amp;N&amp;R&amp;"Arial,Normal"AUTORIZÓ: AISP&amp;"Times New Roman,Normal"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7"/>
  <sheetViews>
    <sheetView topLeftCell="A7" zoomScale="90" zoomScaleNormal="90" workbookViewId="0">
      <selection activeCell="B26" sqref="B26:B28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257" t="s">
        <v>110</v>
      </c>
      <c r="C1" s="257"/>
      <c r="D1" s="257"/>
      <c r="E1" s="257"/>
      <c r="F1" s="257"/>
    </row>
    <row r="2" spans="2:6" ht="14.25" customHeight="1" x14ac:dyDescent="0.2">
      <c r="B2" s="262" t="s">
        <v>111</v>
      </c>
      <c r="C2" s="262"/>
      <c r="D2" s="262"/>
      <c r="E2" s="262"/>
      <c r="F2" s="262"/>
    </row>
    <row r="3" spans="2:6" ht="14.25" customHeight="1" x14ac:dyDescent="0.2">
      <c r="B3" s="262" t="s">
        <v>114</v>
      </c>
      <c r="C3" s="262"/>
      <c r="D3" s="262"/>
      <c r="E3" s="262"/>
      <c r="F3" s="262"/>
    </row>
    <row r="4" spans="2:6" ht="18.75" customHeight="1" x14ac:dyDescent="0.2"/>
    <row r="5" spans="2:6" ht="17.25" customHeight="1" x14ac:dyDescent="0.2">
      <c r="B5" s="78" t="s">
        <v>112</v>
      </c>
      <c r="C5" s="258" t="s">
        <v>113</v>
      </c>
      <c r="D5" s="258"/>
      <c r="E5" s="258"/>
      <c r="F5" s="258"/>
    </row>
    <row r="6" spans="2:6" ht="17.25" customHeight="1" x14ac:dyDescent="0.2">
      <c r="C6" s="258"/>
      <c r="D6" s="258"/>
      <c r="E6" s="258"/>
      <c r="F6" s="258"/>
    </row>
    <row r="7" spans="2:6" ht="15.75" customHeight="1" thickBot="1" x14ac:dyDescent="0.25"/>
    <row r="8" spans="2:6" ht="21.75" customHeight="1" x14ac:dyDescent="0.2">
      <c r="B8" s="259" t="s">
        <v>54</v>
      </c>
      <c r="C8" s="260"/>
      <c r="D8" s="260"/>
      <c r="E8" s="260"/>
      <c r="F8" s="261"/>
    </row>
    <row r="9" spans="2:6" s="54" customFormat="1" ht="17.25" customHeight="1" x14ac:dyDescent="0.2">
      <c r="B9" s="56" t="s">
        <v>55</v>
      </c>
      <c r="C9" s="57" t="s">
        <v>56</v>
      </c>
      <c r="D9" s="57" t="s">
        <v>57</v>
      </c>
      <c r="E9" s="57" t="s">
        <v>58</v>
      </c>
      <c r="F9" s="58" t="s">
        <v>59</v>
      </c>
    </row>
    <row r="10" spans="2:6" ht="15.75" customHeight="1" x14ac:dyDescent="0.2">
      <c r="B10" s="263" t="s">
        <v>115</v>
      </c>
      <c r="C10" s="247" t="s">
        <v>116</v>
      </c>
      <c r="D10" s="61" t="s">
        <v>117</v>
      </c>
      <c r="E10" s="62" t="s">
        <v>119</v>
      </c>
      <c r="F10" s="63" t="s">
        <v>119</v>
      </c>
    </row>
    <row r="11" spans="2:6" ht="15.75" customHeight="1" x14ac:dyDescent="0.2">
      <c r="B11" s="264"/>
      <c r="C11" s="249"/>
      <c r="D11" s="61" t="s">
        <v>118</v>
      </c>
      <c r="E11" s="62" t="s">
        <v>120</v>
      </c>
      <c r="F11" s="63" t="s">
        <v>120</v>
      </c>
    </row>
    <row r="12" spans="2:6" ht="23.25" customHeight="1" x14ac:dyDescent="0.2">
      <c r="B12" s="64" t="s">
        <v>60</v>
      </c>
      <c r="C12" s="65" t="s">
        <v>61</v>
      </c>
      <c r="D12" s="66" t="s">
        <v>62</v>
      </c>
      <c r="E12" s="67" t="s">
        <v>63</v>
      </c>
      <c r="F12" s="68" t="s">
        <v>33</v>
      </c>
    </row>
    <row r="13" spans="2:6" ht="15" customHeight="1" x14ac:dyDescent="0.2">
      <c r="B13" s="263" t="s">
        <v>64</v>
      </c>
      <c r="C13" s="247" t="s">
        <v>65</v>
      </c>
      <c r="D13" s="61" t="s">
        <v>66</v>
      </c>
      <c r="E13" s="62" t="s">
        <v>67</v>
      </c>
      <c r="F13" s="63" t="s">
        <v>121</v>
      </c>
    </row>
    <row r="14" spans="2:6" ht="15" customHeight="1" x14ac:dyDescent="0.2">
      <c r="B14" s="265"/>
      <c r="C14" s="248"/>
      <c r="D14" s="61" t="s">
        <v>122</v>
      </c>
      <c r="E14" s="62" t="s">
        <v>123</v>
      </c>
      <c r="F14" s="63" t="s">
        <v>124</v>
      </c>
    </row>
    <row r="15" spans="2:6" ht="15" customHeight="1" x14ac:dyDescent="0.2">
      <c r="B15" s="265"/>
      <c r="C15" s="248"/>
      <c r="D15" s="61" t="s">
        <v>125</v>
      </c>
      <c r="E15" s="62" t="s">
        <v>126</v>
      </c>
      <c r="F15" s="63" t="s">
        <v>127</v>
      </c>
    </row>
    <row r="16" spans="2:6" ht="15" customHeight="1" x14ac:dyDescent="0.2">
      <c r="B16" s="264"/>
      <c r="C16" s="249"/>
      <c r="D16" s="61" t="s">
        <v>128</v>
      </c>
      <c r="E16" s="62" t="s">
        <v>129</v>
      </c>
      <c r="F16" s="63" t="s">
        <v>130</v>
      </c>
    </row>
    <row r="17" spans="2:6" ht="23.25" customHeight="1" x14ac:dyDescent="0.2">
      <c r="B17" s="64" t="s">
        <v>68</v>
      </c>
      <c r="C17" s="65" t="s">
        <v>69</v>
      </c>
      <c r="D17" s="66" t="s">
        <v>70</v>
      </c>
      <c r="E17" s="67" t="s">
        <v>71</v>
      </c>
      <c r="F17" s="68" t="s">
        <v>72</v>
      </c>
    </row>
    <row r="18" spans="2:6" ht="23.25" customHeight="1" x14ac:dyDescent="0.2">
      <c r="B18" s="59" t="s">
        <v>73</v>
      </c>
      <c r="C18" s="60" t="s">
        <v>74</v>
      </c>
      <c r="D18" s="61" t="s">
        <v>75</v>
      </c>
      <c r="E18" s="62" t="s">
        <v>76</v>
      </c>
      <c r="F18" s="63" t="s">
        <v>77</v>
      </c>
    </row>
    <row r="19" spans="2:6" ht="23.25" customHeight="1" thickBot="1" x14ac:dyDescent="0.25">
      <c r="B19" s="81" t="s">
        <v>78</v>
      </c>
      <c r="C19" s="82" t="s">
        <v>79</v>
      </c>
      <c r="D19" s="83" t="s">
        <v>80</v>
      </c>
      <c r="E19" s="84" t="s">
        <v>81</v>
      </c>
      <c r="F19" s="85" t="s">
        <v>82</v>
      </c>
    </row>
    <row r="20" spans="2:6" ht="13.5" thickBot="1" x14ac:dyDescent="0.25">
      <c r="B20" s="74"/>
      <c r="C20" s="74"/>
      <c r="D20" s="74"/>
      <c r="E20" s="74"/>
      <c r="F20" s="74"/>
    </row>
    <row r="21" spans="2:6" ht="21.75" customHeight="1" x14ac:dyDescent="0.2">
      <c r="B21" s="259" t="s">
        <v>83</v>
      </c>
      <c r="C21" s="260"/>
      <c r="D21" s="260"/>
      <c r="E21" s="260"/>
      <c r="F21" s="261"/>
    </row>
    <row r="22" spans="2:6" s="54" customFormat="1" ht="17.25" customHeight="1" x14ac:dyDescent="0.2">
      <c r="B22" s="56" t="s">
        <v>55</v>
      </c>
      <c r="C22" s="57" t="s">
        <v>56</v>
      </c>
      <c r="D22" s="57" t="s">
        <v>57</v>
      </c>
      <c r="E22" s="57" t="s">
        <v>58</v>
      </c>
      <c r="F22" s="58" t="s">
        <v>59</v>
      </c>
    </row>
    <row r="23" spans="2:6" ht="15" customHeight="1" x14ac:dyDescent="0.2">
      <c r="B23" s="263" t="s">
        <v>84</v>
      </c>
      <c r="C23" s="247" t="s">
        <v>85</v>
      </c>
      <c r="D23" s="250" t="s">
        <v>86</v>
      </c>
      <c r="E23" s="62" t="s">
        <v>131</v>
      </c>
      <c r="F23" s="63" t="s">
        <v>132</v>
      </c>
    </row>
    <row r="24" spans="2:6" ht="15" customHeight="1" x14ac:dyDescent="0.2">
      <c r="B24" s="265"/>
      <c r="C24" s="248"/>
      <c r="D24" s="251"/>
      <c r="E24" s="62" t="s">
        <v>133</v>
      </c>
      <c r="F24" s="63" t="s">
        <v>134</v>
      </c>
    </row>
    <row r="25" spans="2:6" ht="15" customHeight="1" x14ac:dyDescent="0.2">
      <c r="B25" s="264"/>
      <c r="C25" s="249"/>
      <c r="D25" s="252"/>
      <c r="E25" s="62" t="s">
        <v>135</v>
      </c>
      <c r="F25" s="63" t="s">
        <v>136</v>
      </c>
    </row>
    <row r="26" spans="2:6" ht="15" customHeight="1" x14ac:dyDescent="0.2">
      <c r="B26" s="266" t="s">
        <v>87</v>
      </c>
      <c r="C26" s="271" t="s">
        <v>88</v>
      </c>
      <c r="D26" s="253" t="s">
        <v>89</v>
      </c>
      <c r="E26" s="67" t="s">
        <v>137</v>
      </c>
      <c r="F26" s="68" t="s">
        <v>138</v>
      </c>
    </row>
    <row r="27" spans="2:6" ht="15" customHeight="1" x14ac:dyDescent="0.2">
      <c r="B27" s="267"/>
      <c r="C27" s="272"/>
      <c r="D27" s="254"/>
      <c r="E27" s="79" t="s">
        <v>139</v>
      </c>
      <c r="F27" s="80" t="s">
        <v>140</v>
      </c>
    </row>
    <row r="28" spans="2:6" ht="15" customHeight="1" x14ac:dyDescent="0.2">
      <c r="B28" s="268"/>
      <c r="C28" s="273"/>
      <c r="D28" s="255"/>
      <c r="E28" s="79" t="s">
        <v>141</v>
      </c>
      <c r="F28" s="80" t="s">
        <v>142</v>
      </c>
    </row>
    <row r="29" spans="2:6" ht="15" customHeight="1" x14ac:dyDescent="0.2">
      <c r="B29" s="263" t="s">
        <v>90</v>
      </c>
      <c r="C29" s="247" t="s">
        <v>91</v>
      </c>
      <c r="D29" s="250" t="s">
        <v>92</v>
      </c>
      <c r="E29" s="62" t="s">
        <v>143</v>
      </c>
      <c r="F29" s="63" t="s">
        <v>144</v>
      </c>
    </row>
    <row r="30" spans="2:6" ht="15" customHeight="1" x14ac:dyDescent="0.2">
      <c r="B30" s="265"/>
      <c r="C30" s="248"/>
      <c r="D30" s="251"/>
      <c r="E30" s="62" t="s">
        <v>145</v>
      </c>
      <c r="F30" s="63" t="s">
        <v>146</v>
      </c>
    </row>
    <row r="31" spans="2:6" ht="15" customHeight="1" thickBot="1" x14ac:dyDescent="0.25">
      <c r="B31" s="269"/>
      <c r="C31" s="270"/>
      <c r="D31" s="256"/>
      <c r="E31" s="72" t="s">
        <v>147</v>
      </c>
      <c r="F31" s="73" t="s">
        <v>148</v>
      </c>
    </row>
    <row r="32" spans="2:6" ht="16.5" thickBot="1" x14ac:dyDescent="0.3">
      <c r="B32" s="75"/>
      <c r="C32" s="76"/>
      <c r="D32" s="76"/>
      <c r="E32" s="77"/>
      <c r="F32" s="77"/>
    </row>
    <row r="33" spans="2:6" ht="21.75" customHeight="1" x14ac:dyDescent="0.2">
      <c r="B33" s="259" t="s">
        <v>93</v>
      </c>
      <c r="C33" s="260"/>
      <c r="D33" s="260"/>
      <c r="E33" s="260"/>
      <c r="F33" s="261"/>
    </row>
    <row r="34" spans="2:6" s="54" customFormat="1" ht="17.25" customHeight="1" x14ac:dyDescent="0.2">
      <c r="B34" s="56" t="s">
        <v>55</v>
      </c>
      <c r="C34" s="57" t="s">
        <v>56</v>
      </c>
      <c r="D34" s="57" t="s">
        <v>57</v>
      </c>
      <c r="E34" s="57" t="s">
        <v>58</v>
      </c>
      <c r="F34" s="58" t="s">
        <v>59</v>
      </c>
    </row>
    <row r="35" spans="2:6" ht="42" customHeight="1" x14ac:dyDescent="0.2">
      <c r="B35" s="59" t="s">
        <v>94</v>
      </c>
      <c r="C35" s="60" t="s">
        <v>95</v>
      </c>
      <c r="D35" s="61" t="s">
        <v>96</v>
      </c>
      <c r="E35" s="62" t="s">
        <v>103</v>
      </c>
      <c r="F35" s="63" t="s">
        <v>106</v>
      </c>
    </row>
    <row r="36" spans="2:6" ht="42" customHeight="1" x14ac:dyDescent="0.2">
      <c r="B36" s="64" t="s">
        <v>97</v>
      </c>
      <c r="C36" s="65" t="s">
        <v>98</v>
      </c>
      <c r="D36" s="66" t="s">
        <v>99</v>
      </c>
      <c r="E36" s="67" t="s">
        <v>104</v>
      </c>
      <c r="F36" s="68" t="s">
        <v>107</v>
      </c>
    </row>
    <row r="37" spans="2:6" ht="65.25" customHeight="1" thickBot="1" x14ac:dyDescent="0.25">
      <c r="B37" s="69" t="s">
        <v>100</v>
      </c>
      <c r="C37" s="70" t="s">
        <v>101</v>
      </c>
      <c r="D37" s="71" t="s">
        <v>102</v>
      </c>
      <c r="E37" s="72" t="s">
        <v>105</v>
      </c>
      <c r="F37" s="73" t="s">
        <v>108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DAVID EDUARDO FLORES HARO</cp:lastModifiedBy>
  <cp:lastPrinted>2024-02-06T22:17:59Z</cp:lastPrinted>
  <dcterms:created xsi:type="dcterms:W3CDTF">2017-02-28T18:38:56Z</dcterms:created>
  <dcterms:modified xsi:type="dcterms:W3CDTF">2024-02-06T22:32:27Z</dcterms:modified>
</cp:coreProperties>
</file>