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R:\2023\SIF 2023\TSJ - ANUAL Formatos IFT 2023 - Poderes del Estado\"/>
    </mc:Choice>
  </mc:AlternateContent>
  <xr:revisionPtr revIDLastSave="0" documentId="13_ncr:1_{4F887FC9-7696-47F6-AFCF-DDDC94800278}" xr6:coauthVersionLast="47" xr6:coauthVersionMax="47" xr10:uidLastSave="{00000000-0000-0000-0000-000000000000}"/>
  <bookViews>
    <workbookView xWindow="-120" yWindow="-120" windowWidth="29040" windowHeight="15525" xr2:uid="{00000000-000D-0000-FFFF-FFFF00000000}"/>
  </bookViews>
  <sheets>
    <sheet name="TSJ" sheetId="3" r:id="rId1"/>
  </sheets>
  <definedNames>
    <definedName name="_Hlk43911347" localSheetId="0">TSJ!#REF!</definedName>
    <definedName name="_Hlk43915786" localSheetId="0">TSJ!#REF!</definedName>
    <definedName name="_xlnm.Print_Area" localSheetId="0">TSJ!$A$1:$O$394</definedName>
    <definedName name="_xlnm.Print_Titles" localSheetId="0">TSJ!$1:$5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5" i="3" l="1"/>
  <c r="Q212" i="3" l="1"/>
  <c r="Q215" i="3" s="1"/>
  <c r="Q203" i="3"/>
  <c r="G383" i="3" l="1"/>
  <c r="J314" i="3" l="1"/>
  <c r="G314" i="3" l="1"/>
  <c r="I313" i="3"/>
  <c r="E314" i="3"/>
  <c r="J222" i="3" l="1"/>
  <c r="J226" i="3" s="1"/>
  <c r="L226" i="3" s="1"/>
  <c r="K41" i="3" l="1"/>
  <c r="G37" i="3"/>
  <c r="G42" i="3" s="1"/>
  <c r="I292" i="3" l="1"/>
  <c r="I293" i="3"/>
  <c r="I294" i="3"/>
  <c r="I295" i="3"/>
  <c r="L309" i="3"/>
  <c r="I309" i="3"/>
  <c r="D267" i="3" l="1"/>
  <c r="F261" i="3"/>
  <c r="F229" i="3" l="1"/>
  <c r="L312" i="3" l="1"/>
  <c r="I312" i="3"/>
  <c r="G16" i="3" l="1"/>
  <c r="G275" i="3" l="1"/>
  <c r="F184" i="3" l="1"/>
  <c r="G324" i="3" l="1"/>
  <c r="K324" i="3"/>
  <c r="I324" i="3"/>
  <c r="M329" i="3"/>
  <c r="M327" i="3" l="1"/>
  <c r="H245" i="3"/>
  <c r="L217" i="3" l="1"/>
  <c r="L218" i="3" s="1"/>
  <c r="L219" i="3" s="1"/>
  <c r="L220" i="3" s="1"/>
  <c r="L221" i="3" s="1"/>
  <c r="L222" i="3" s="1"/>
  <c r="L223" i="3" s="1"/>
  <c r="L224" i="3" s="1"/>
  <c r="L225" i="3" s="1"/>
  <c r="E77" i="3" l="1"/>
  <c r="H76" i="3" s="1"/>
  <c r="H60" i="3"/>
  <c r="H51" i="3"/>
  <c r="G30" i="3"/>
  <c r="H73" i="3" l="1"/>
  <c r="H75" i="3"/>
  <c r="H70" i="3"/>
  <c r="H74" i="3"/>
  <c r="H71" i="3"/>
  <c r="H72" i="3"/>
  <c r="D275" i="3"/>
  <c r="H77" i="3" l="1"/>
  <c r="D268" i="3" l="1"/>
  <c r="G273" i="3"/>
  <c r="G272" i="3"/>
  <c r="G271" i="3"/>
  <c r="G270" i="3"/>
  <c r="G269" i="3"/>
  <c r="G268" i="3"/>
  <c r="G274" i="3"/>
  <c r="L311" i="3" l="1"/>
  <c r="I311" i="3"/>
  <c r="G145" i="3" l="1"/>
  <c r="L308" i="3" l="1"/>
  <c r="I308" i="3"/>
  <c r="J127" i="3" l="1"/>
  <c r="L310" i="3"/>
  <c r="I310" i="3"/>
  <c r="L314" i="3" l="1"/>
  <c r="M330" i="3" l="1"/>
  <c r="M326" i="3"/>
  <c r="M325" i="3"/>
  <c r="M323" i="3"/>
  <c r="E296" i="3" l="1"/>
  <c r="E248" i="3" l="1"/>
  <c r="H247" i="3"/>
  <c r="H246" i="3"/>
  <c r="I111" i="3" l="1"/>
  <c r="H248" i="3"/>
  <c r="G92" i="3" l="1"/>
  <c r="G376" i="3" l="1"/>
  <c r="G354" i="3"/>
  <c r="G344" i="3"/>
  <c r="G337" i="3"/>
  <c r="K328" i="3"/>
  <c r="I328" i="3"/>
  <c r="G328" i="3"/>
  <c r="K322" i="3"/>
  <c r="I322" i="3"/>
  <c r="G322" i="3"/>
  <c r="G296" i="3"/>
  <c r="I291" i="3"/>
  <c r="I290" i="3"/>
  <c r="H162" i="3"/>
  <c r="M328" i="3" l="1"/>
  <c r="M322" i="3"/>
  <c r="M324" i="3"/>
  <c r="G384" i="3"/>
  <c r="G331" i="3"/>
  <c r="K331" i="3"/>
  <c r="G348" i="3"/>
  <c r="I296" i="3"/>
  <c r="L307" i="3"/>
  <c r="I331" i="3"/>
  <c r="M331" i="3" l="1"/>
  <c r="I307" i="3" l="1"/>
  <c r="I314" i="3"/>
</calcChain>
</file>

<file path=xl/sharedStrings.xml><?xml version="1.0" encoding="utf-8"?>
<sst xmlns="http://schemas.openxmlformats.org/spreadsheetml/2006/main" count="591" uniqueCount="415">
  <si>
    <t xml:space="preserve">A.I INFORMACIÓN CONTABLE </t>
  </si>
  <si>
    <t>Nota 1:</t>
  </si>
  <si>
    <t>Cuenta contable</t>
  </si>
  <si>
    <t>Concepto</t>
  </si>
  <si>
    <t>Importe</t>
  </si>
  <si>
    <t>Notas adicionales</t>
  </si>
  <si>
    <t>1.1.1.1</t>
  </si>
  <si>
    <t>Efectivo</t>
  </si>
  <si>
    <t>a)</t>
  </si>
  <si>
    <t>1.1.1.2</t>
  </si>
  <si>
    <t>Bancos</t>
  </si>
  <si>
    <t>b)</t>
  </si>
  <si>
    <t>1.1.1.4</t>
  </si>
  <si>
    <t>Inversiones Temporales</t>
  </si>
  <si>
    <t>c)</t>
  </si>
  <si>
    <t>Totales</t>
  </si>
  <si>
    <t>Número de cuenta</t>
  </si>
  <si>
    <t>Tipo de cuenta</t>
  </si>
  <si>
    <t>Institución bancaria</t>
  </si>
  <si>
    <t>Destino</t>
  </si>
  <si>
    <t>Cheques (Cuenta Corriente)</t>
  </si>
  <si>
    <t>BBVA Bancomer</t>
  </si>
  <si>
    <t>Gastos de operación</t>
  </si>
  <si>
    <t>Cheques (Cuenta Compensaciones)</t>
  </si>
  <si>
    <t>Dispersión de compensaciones a empleados que eligen su pago en esta institución</t>
  </si>
  <si>
    <t xml:space="preserve">Tarjeta de débito empresarial </t>
  </si>
  <si>
    <t>Cheques (Nómina)</t>
  </si>
  <si>
    <t>1)</t>
  </si>
  <si>
    <t>Banorte</t>
  </si>
  <si>
    <t>Dispersión de nómina a empleados que eligen su pago en esta institución</t>
  </si>
  <si>
    <t>Cheques (Compensación)</t>
  </si>
  <si>
    <t>Dispersión de compensación a empleados que eligen su pago en esta institución</t>
  </si>
  <si>
    <t>Cheques</t>
  </si>
  <si>
    <t>HSBC</t>
  </si>
  <si>
    <t>65-50637878-2</t>
  </si>
  <si>
    <t>Santander</t>
  </si>
  <si>
    <t>65-50807639-1</t>
  </si>
  <si>
    <t>2)</t>
  </si>
  <si>
    <t>Scotiabank</t>
  </si>
  <si>
    <t>Comentarios</t>
  </si>
  <si>
    <t>Fondos de inversión con liquidez menor a 30 días</t>
  </si>
  <si>
    <t xml:space="preserve">Banorte Inversión </t>
  </si>
  <si>
    <t>67-50646077-6</t>
  </si>
  <si>
    <t>Santander Inversión</t>
  </si>
  <si>
    <t>Nota 2:</t>
  </si>
  <si>
    <t>1.1.2.2</t>
  </si>
  <si>
    <t>Cuentas por Cobrar a Corto Plazo</t>
  </si>
  <si>
    <t>1.1.2.3</t>
  </si>
  <si>
    <t>Deudores Diversos por Cobrar a Corto Plazo</t>
  </si>
  <si>
    <t>Nota 3:</t>
  </si>
  <si>
    <t>1.1.3.1</t>
  </si>
  <si>
    <t>Anticipo a Proveedores por Adquisición de Bienes y Prestación de Servicios a Corto Plazo</t>
  </si>
  <si>
    <t>Nota 4:</t>
  </si>
  <si>
    <t>Nota 5:</t>
  </si>
  <si>
    <t>Cuenta Contable</t>
  </si>
  <si>
    <t>Depreciación / Amortización</t>
  </si>
  <si>
    <t>Estado</t>
  </si>
  <si>
    <t>1.2.3.1</t>
  </si>
  <si>
    <t>Terrenos (Ubicados en Cd. Delicias y Camargo)</t>
  </si>
  <si>
    <t>No se han realizado amortizaciones ni depreciaciones.</t>
  </si>
  <si>
    <t>En funcionamiento</t>
  </si>
  <si>
    <t>1.2.3.3</t>
  </si>
  <si>
    <t>Edificios no Habitacionales (Oficinas)</t>
  </si>
  <si>
    <t>1.2.4.1</t>
  </si>
  <si>
    <t>Mobiliario y equipo de administración</t>
  </si>
  <si>
    <t>1.2.4.2</t>
  </si>
  <si>
    <t>Mobiliario y Equipo Educacional y Recreativo</t>
  </si>
  <si>
    <t>1.2.4.3</t>
  </si>
  <si>
    <t xml:space="preserve">Equipo e Instrumental Médico y de Laboratorio </t>
  </si>
  <si>
    <t>1.2.4.4</t>
  </si>
  <si>
    <t>Equipo de transporte</t>
  </si>
  <si>
    <t>1.2.4.6</t>
  </si>
  <si>
    <t>Maquinaria, otros equipos y herramientas</t>
  </si>
  <si>
    <t>1.2.5.1</t>
  </si>
  <si>
    <t>Software</t>
  </si>
  <si>
    <t>1.2.5.4</t>
  </si>
  <si>
    <t>Licencias</t>
  </si>
  <si>
    <t>Total</t>
  </si>
  <si>
    <t>Nota 6:</t>
  </si>
  <si>
    <t>El Pasivo del Poder Judicial se conforma de la manera siguiente:</t>
  </si>
  <si>
    <t>Nombre</t>
  </si>
  <si>
    <t>Descripción</t>
  </si>
  <si>
    <t>Vencimiento en días</t>
  </si>
  <si>
    <t>Factibilidad de pago</t>
  </si>
  <si>
    <t>2.1.1.1</t>
  </si>
  <si>
    <t>Servicios personales por pagar a corto Plazo</t>
  </si>
  <si>
    <t>Aportación patronal de pensiones, servicio médico, diferencial de servicio médico, fondo de ahorro.</t>
  </si>
  <si>
    <t xml:space="preserve">Menor a 30 </t>
  </si>
  <si>
    <t xml:space="preserve"> Factible</t>
  </si>
  <si>
    <t>2.1.1.2</t>
  </si>
  <si>
    <t>Proveedores por pagar a corto plazo</t>
  </si>
  <si>
    <t>Varios Proveedores</t>
  </si>
  <si>
    <t>2.1.1.3</t>
  </si>
  <si>
    <t>Contratistas por obra pública por pagar a corto plazo</t>
  </si>
  <si>
    <t>Varios Contratistas</t>
  </si>
  <si>
    <t>2.1.1.5</t>
  </si>
  <si>
    <t>Transferencias otorgadas por pagar a corto plazo</t>
  </si>
  <si>
    <t>Pagos efectuados a Pensiones Civiles del Estado de Chihuahua</t>
  </si>
  <si>
    <t>Menor a 30</t>
  </si>
  <si>
    <t>Factible</t>
  </si>
  <si>
    <t>d)</t>
  </si>
  <si>
    <t>2.1.1.7</t>
  </si>
  <si>
    <t>Retenciones y Contribuciones por Pagar</t>
  </si>
  <si>
    <t>Retenciones efectuadas por ISR derivado de servicios profesionales y arrendamiento</t>
  </si>
  <si>
    <t>e)</t>
  </si>
  <si>
    <t>2.1.1.9</t>
  </si>
  <si>
    <t>Otras Cuentas por Pagar a Corto Plazo</t>
  </si>
  <si>
    <t>f)</t>
  </si>
  <si>
    <t xml:space="preserve">Nota 1: </t>
  </si>
  <si>
    <t>El Poder Judicial no cuenta con patrimonio contribuido de la institución.</t>
  </si>
  <si>
    <t xml:space="preserve"> </t>
  </si>
  <si>
    <t>Saldo</t>
  </si>
  <si>
    <t>Procedencia de los Recursos</t>
  </si>
  <si>
    <t>Presupuesto de Egresos Aprobado (Ejercicios anteriores)</t>
  </si>
  <si>
    <t>Ingresos Propios (Rendimientos bancarios)</t>
  </si>
  <si>
    <t>Tipo</t>
  </si>
  <si>
    <t>Monto</t>
  </si>
  <si>
    <t>Naturaleza</t>
  </si>
  <si>
    <t xml:space="preserve">Ministración </t>
  </si>
  <si>
    <t>Acreedora</t>
  </si>
  <si>
    <t>Servicios Básicos (Ingreso virtual que carga la Secretaría de Hacienda de Gobierno del Estado de Chihuahua de energía eléctrica, telefonía, etc.)</t>
  </si>
  <si>
    <t>Los Gastos de Funcionamiento son los siguientes:</t>
  </si>
  <si>
    <t>%</t>
  </si>
  <si>
    <t>Servicios personales</t>
  </si>
  <si>
    <t>Servicios generales</t>
  </si>
  <si>
    <t>Transferencias internas y asignaciones al sector público</t>
  </si>
  <si>
    <t>Total Gastos de funcionamiento</t>
  </si>
  <si>
    <t>4. NOTAS AL ESTADO DE FLUJOS DE EFECTIVO</t>
  </si>
  <si>
    <t>4.1 EFECTIVO Y EQUIVALENTES</t>
  </si>
  <si>
    <t>Inversiones</t>
  </si>
  <si>
    <t xml:space="preserve">Nota 2: </t>
  </si>
  <si>
    <t>Importe de los pagos realizados durante el período</t>
  </si>
  <si>
    <t>Mobiliario y Equipo de Administración</t>
  </si>
  <si>
    <t>Equipo e Instrumental Médico y de Laboratorio</t>
  </si>
  <si>
    <t>Maquinaria, Otros Equipos y Herramientas</t>
  </si>
  <si>
    <t xml:space="preserve">A.II INFORMACIÓN PRESUPUESTAL </t>
  </si>
  <si>
    <t>1. NOTAS AL ESTADO DE EJERCICIO DEL PRESUPUESTO DE EGRESOS</t>
  </si>
  <si>
    <t>El detalle del presupuesto ejercido y el análisis de su variación porcentual con relación a los importes aprobados en el Presupuesto de Egresos, se explican a continuación:</t>
  </si>
  <si>
    <t xml:space="preserve">Objeto de Gasto </t>
  </si>
  <si>
    <t>Variación (excedente) respecto al presupuesto aprobado</t>
  </si>
  <si>
    <t>Explicación de la variación (excedente)</t>
  </si>
  <si>
    <t>($)</t>
  </si>
  <si>
    <t>(%)</t>
  </si>
  <si>
    <t>No se presenta excedente</t>
  </si>
  <si>
    <t>Materiales y suministros</t>
  </si>
  <si>
    <t>Transferencias, Asignaciones, Subsidios y Otras Ayudas</t>
  </si>
  <si>
    <t>Bienes muebles, inmuebles e intangibles</t>
  </si>
  <si>
    <t>Inversión Pública</t>
  </si>
  <si>
    <t>2. NOTAS AL ESTADO ANALITICO DE INGRESOS PRESUPUESTARIOS</t>
  </si>
  <si>
    <t>Ingresos Presupuestales</t>
  </si>
  <si>
    <t>3. PRESUPUESTO BASADO EN RESULTADOS (PBR)</t>
  </si>
  <si>
    <t xml:space="preserve">A continuación se detalla el presupuesto autorizado y ejercido únicamente de los programas que tienen componente y actividad. </t>
  </si>
  <si>
    <t>Actividad</t>
  </si>
  <si>
    <t>Nombre Actividad</t>
  </si>
  <si>
    <t>Presupuesto Autorizado por el Pleno del Tribunal</t>
  </si>
  <si>
    <t>Presupuesto Modificado</t>
  </si>
  <si>
    <t>Presupuesto Ejercido</t>
  </si>
  <si>
    <t>% Ejercido</t>
  </si>
  <si>
    <t>Cheques (Distrito Bravos)</t>
  </si>
  <si>
    <t>Tarjeta Empresarial</t>
  </si>
  <si>
    <t>Cheques (Ministración Federal)</t>
  </si>
  <si>
    <t>0451073176</t>
  </si>
  <si>
    <t>0451073184</t>
  </si>
  <si>
    <t>0186896502</t>
  </si>
  <si>
    <t>0111045490</t>
  </si>
  <si>
    <t>0180277223</t>
  </si>
  <si>
    <t>0115303923</t>
  </si>
  <si>
    <t>1109710016</t>
  </si>
  <si>
    <t>0357782497</t>
  </si>
  <si>
    <t>Pensiones y Jubilaciones</t>
  </si>
  <si>
    <t>TRIBUNAL SUPERIOR DE JUSTICIA DEL ESTADO DE CHIHUAHUA</t>
  </si>
  <si>
    <t>Notas a los Estados Financieros</t>
  </si>
  <si>
    <t>1.</t>
  </si>
  <si>
    <t>Total de Ingresos Presupuestarios (Dev. EAI)</t>
  </si>
  <si>
    <t>2.</t>
  </si>
  <si>
    <t>Más Ingresos Contables No Presupuestarios</t>
  </si>
  <si>
    <t>2.1.</t>
  </si>
  <si>
    <t>Ingresos Financieros (EA,R 4.3.1)</t>
  </si>
  <si>
    <t>2.2.</t>
  </si>
  <si>
    <t>Incremento por Variación de Inventarios  (EA,R 4.3.2)</t>
  </si>
  <si>
    <t>2.3.</t>
  </si>
  <si>
    <t>Disminución del Exceso de Estimaciones por Pérdida o Deterioro u Obsolescencia  (EA,R 4.3.3)</t>
  </si>
  <si>
    <t>2.4.</t>
  </si>
  <si>
    <t>Disminución del Exceso de Provisiones  (EA,R 4.3.4)</t>
  </si>
  <si>
    <t>2.5.</t>
  </si>
  <si>
    <t>Otros Ingresos y Beneficios Varios  (EA,R 4.3.9)</t>
  </si>
  <si>
    <t>2.6.</t>
  </si>
  <si>
    <t>Otros Ingresos Contables No Presupuestarios</t>
  </si>
  <si>
    <t>3.</t>
  </si>
  <si>
    <t>Menos Ingresos Presupuestarios No Contables</t>
  </si>
  <si>
    <t>3.1.</t>
  </si>
  <si>
    <t>Aprovechamientos Patrimoniales (EAI, CRI 62)</t>
  </si>
  <si>
    <t>3.2.</t>
  </si>
  <si>
    <t>Ingresos Derivados de Financiamientos (EAI, CRI 0)</t>
  </si>
  <si>
    <t>3.3</t>
  </si>
  <si>
    <t>Otros Ingresos Presupuestarios No Contables</t>
  </si>
  <si>
    <t>4.</t>
  </si>
  <si>
    <t>Total de Ingresos Contables</t>
  </si>
  <si>
    <t xml:space="preserve">Conciliación entre los Ingresos Presupuestarios y Contables </t>
  </si>
  <si>
    <t>Total de Egresos Presupuestarios (Dev. EAEPE)</t>
  </si>
  <si>
    <t>Menos Egresos Presupuestarios No Contables</t>
  </si>
  <si>
    <t>Materias Primas y Materiales de Producción y Comercialización (COG 2300)</t>
  </si>
  <si>
    <t>Materiales y Suministros (COG 2100,2200,2400,2500,2600,2700,2800 y 2900)</t>
  </si>
  <si>
    <t>Mobiliario y Equipo de Administración (COG 5100)</t>
  </si>
  <si>
    <t>Mobiliario y Equipo Educacional y Recreativo (COG 5200)</t>
  </si>
  <si>
    <t>Equipo e Instrumental Médico y de Laboratorio (COG 5300)</t>
  </si>
  <si>
    <t>2.7.</t>
  </si>
  <si>
    <t>Equipo de Defensa y seguridad (COG 5500)</t>
  </si>
  <si>
    <t>2.8.</t>
  </si>
  <si>
    <t>Maquinaria, Otros Equipos y Herramientas (COG 5600)</t>
  </si>
  <si>
    <t>2.9.</t>
  </si>
  <si>
    <t>Activos Biológicos (COG 5700)</t>
  </si>
  <si>
    <t>2.10.</t>
  </si>
  <si>
    <t>Bienes Inmuebles (COG 5800)</t>
  </si>
  <si>
    <t xml:space="preserve">2.11. </t>
  </si>
  <si>
    <t>2.12.</t>
  </si>
  <si>
    <t>Obra Pública en Bienes de Dominio Público (COG 6100)</t>
  </si>
  <si>
    <t>2.13.</t>
  </si>
  <si>
    <t>Obra Pública en Bienes Propios (COG 6200)</t>
  </si>
  <si>
    <t>2.14.</t>
  </si>
  <si>
    <t>Acciones y Participaciones de Capital (COG7200)</t>
  </si>
  <si>
    <t>2.15.</t>
  </si>
  <si>
    <t>Compra de Títulos y Valores (COG7300)</t>
  </si>
  <si>
    <t>2.16.</t>
  </si>
  <si>
    <t>Concesión de Préstamos (COG7400)</t>
  </si>
  <si>
    <t xml:space="preserve">2.17. </t>
  </si>
  <si>
    <t>Inversiones en Fideicomisos, Mandatos y Otros Análogos  (COG 7500)</t>
  </si>
  <si>
    <t>2.18.</t>
  </si>
  <si>
    <t>2.19.</t>
  </si>
  <si>
    <t>Amortización de la Deuda Pública (COG 9100)</t>
  </si>
  <si>
    <t>2.20.</t>
  </si>
  <si>
    <t>Adeudos de Ejercicios Ficales Anteriores (ADEFAS) (COG 9900)</t>
  </si>
  <si>
    <t>2.21.</t>
  </si>
  <si>
    <t>Otros Egresos Presupuestarios No Contables</t>
  </si>
  <si>
    <t>Más Gastos Contables No Presupuestarios</t>
  </si>
  <si>
    <t>Provisiones (EA, R 5.5.2)</t>
  </si>
  <si>
    <t xml:space="preserve">3.3. </t>
  </si>
  <si>
    <t>Disminución de Inventarios (EA, R 5.5.3)</t>
  </si>
  <si>
    <t>3.4.</t>
  </si>
  <si>
    <t>3.5.</t>
  </si>
  <si>
    <t>Aumento por Insuficiencia de Provisiones (EA, R 5.5.5)</t>
  </si>
  <si>
    <t>3.6.</t>
  </si>
  <si>
    <t>Otros Gastos (EA, R 5.5.9)</t>
  </si>
  <si>
    <t>3.7.</t>
  </si>
  <si>
    <t>Otros Gastos Contables No Presupuestarios</t>
  </si>
  <si>
    <t>Total de Gastos Contables</t>
  </si>
  <si>
    <t xml:space="preserve">Conciliación entre los Egresos Presupuestarios y Contables </t>
  </si>
  <si>
    <t>b)    El saldo en Bancos está integrado por las siguientes cuentas:</t>
  </si>
  <si>
    <t>a)    El saldo de cuentas por cobrar está integrado como sigue:</t>
  </si>
  <si>
    <t>·   Excedente en depósitos por comprobar</t>
  </si>
  <si>
    <t>·   Retenciones a los empleados por juicios</t>
  </si>
  <si>
    <t>·   Deducciones por nómina</t>
  </si>
  <si>
    <t>Gastos de operación del Distrito Bravos</t>
  </si>
  <si>
    <t>Ministración de las Participaciones Federales, que se utiliza para ejercer el recursos de las mismas.</t>
  </si>
  <si>
    <t>Total de efectivo
 y equivalentes</t>
  </si>
  <si>
    <t>Total de Adquisiciones de Bienes 
Muebles e Inmuebles e Intangibles</t>
  </si>
  <si>
    <r>
      <t>Nota 3:</t>
    </r>
    <r>
      <rPr>
        <sz val="12"/>
        <color theme="1"/>
        <rFont val="Arial"/>
        <family val="2"/>
      </rPr>
      <t xml:space="preserve"> </t>
    </r>
  </si>
  <si>
    <t>Notas  
adicionales</t>
  </si>
  <si>
    <t>a) Notas de Desglose</t>
  </si>
  <si>
    <t>0100320234</t>
  </si>
  <si>
    <t>Cheques (CONSPEN)</t>
  </si>
  <si>
    <t>1375163722</t>
  </si>
  <si>
    <t>3</t>
  </si>
  <si>
    <t>4</t>
  </si>
  <si>
    <t>5</t>
  </si>
  <si>
    <t>1</t>
  </si>
  <si>
    <t>Vehículos y Equipo de Transporte (COG 5400)</t>
  </si>
  <si>
    <t>Provisiones para Contingencias y Otras Erogaciones Especiales (COG 7900)</t>
  </si>
  <si>
    <t>Estimaciones, Depreciaciones, Deterioros, Obsolescencias y Amortizaciones (EA, R 5.5.1)</t>
  </si>
  <si>
    <t>Aumento por Insuficiencia de Estimaciones por Pérdidas o Deterioro u Obsolescencia (EA, R 5.5.4)</t>
  </si>
  <si>
    <r>
      <t>1.</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</si>
  <si>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3.</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</si>
  <si>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4.</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</si>
  <si>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5.</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</si>
  <si>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t>2</t>
  </si>
  <si>
    <t>1378156387</t>
  </si>
  <si>
    <t>Ingresos Propios (Donativo)</t>
  </si>
  <si>
    <t xml:space="preserve">1369886877 </t>
  </si>
  <si>
    <t>Ingresos Propios (Convenio celebrado con la STPS estatal para impartir curso de capacitación)</t>
  </si>
  <si>
    <t>Ingresos Propios (Convenio celebrado con el Municipio de Juárez) para impartir curso de capacitación</t>
  </si>
  <si>
    <t xml:space="preserve">Ingresos Propios (Actualización en trámites de devolución de pago de lo indebido efectuadas por el SAT) </t>
  </si>
  <si>
    <t>Ingresos Propios (Convenio celebrado con DECJ - FICOSEC)</t>
  </si>
  <si>
    <t>Depreciaciones</t>
  </si>
  <si>
    <t>Saldo Inicial Enero 2022</t>
  </si>
  <si>
    <t>Gasto generado por las retenciones de ISR compensación de julio a diciembre 2019 (pendientes de pagar al SAT)</t>
  </si>
  <si>
    <t>Recargos y actualizaciones generados de la omisión del entero de las retenciones del ISR compensación de julio a diciembre 2019, calculadas al 30 de septiembre 2021 (pendientes de pagar al SAT)</t>
  </si>
  <si>
    <t>Controversias en la aplicación de la Ley dirimidas en primer instancia</t>
  </si>
  <si>
    <t>Aumentar la eficacia en la celebración de audiencias programadas</t>
  </si>
  <si>
    <t>Optimizar los servicios de apoyo jurisdiccional</t>
  </si>
  <si>
    <t>Servicio de justicia apoyado administrativamente</t>
  </si>
  <si>
    <t>Vehículos y Equipo de Transporte</t>
  </si>
  <si>
    <t>5. NOTAS AL ESTADO ANALÍTICO DEL ACTIVO</t>
  </si>
  <si>
    <t>d)    No se tienen trámites de transferencias pendientes de pago.</t>
  </si>
  <si>
    <t>El Activo no Circulante del Poder Judicial se integra de los rubros y características siguientes:</t>
  </si>
  <si>
    <t>Rendimientos generados por el recurso federal etiquetado recibido dentro del Convenio de Coordinación para el Otorgamiento del Subsidio para Tercera Etapa de Implementación de la Reforma al Sistema de Justicia Laboral</t>
  </si>
  <si>
    <t>Recurso federal etiquetado dentro del Convenio de Coordinación para el Otorgamiento del Subsidio para Tercera Etapa de Implementación de la Reforma al Sistema de Justicia Laboral</t>
  </si>
  <si>
    <t>Ingresos Propios (Excedente en las comprobaciones de gastos)</t>
  </si>
  <si>
    <t>Porcentaje de concesiones de amparo respecto a las resoluciones emitidas en segunda instancia</t>
  </si>
  <si>
    <t>Prestación de los servicios de apoyo complementario a la labor jurisdiccional</t>
  </si>
  <si>
    <t>Fortalecimiento del servicio de justicia</t>
  </si>
  <si>
    <t>CONCILIACION DE FLUJOS DE EFECTIVOS NETOS</t>
  </si>
  <si>
    <r>
      <t>Nota 4:</t>
    </r>
    <r>
      <rPr>
        <sz val="12"/>
        <color theme="1"/>
        <rFont val="Arial"/>
        <family val="2"/>
      </rPr>
      <t xml:space="preserve"> </t>
    </r>
  </si>
  <si>
    <t>Otros Aprovechamientos por penalización a un proveedor</t>
  </si>
  <si>
    <t>Ayudas Sociales</t>
  </si>
  <si>
    <t>Activos Intangibles (licencias informáticas y software)</t>
  </si>
  <si>
    <t>Activos Intangibles (COG 5900)</t>
  </si>
  <si>
    <t>Resultado de Ejercicio Ahorro / Desahorro</t>
  </si>
  <si>
    <t>Movimientos de partidas (o rubros) que no afectan al efectivo</t>
  </si>
  <si>
    <t>Depreciación</t>
  </si>
  <si>
    <t>Amortización</t>
  </si>
  <si>
    <t xml:space="preserve">Incrementos en las provisiones </t>
  </si>
  <si>
    <t>Incremento en las inversiones producido por revaluacion</t>
  </si>
  <si>
    <t>Ganancia / pérdida en venta de bienes muebles e inmuebles e intangibles</t>
  </si>
  <si>
    <t>Incremento en cuentas por cobrar</t>
  </si>
  <si>
    <t>Flujo de Efectivo Netos de las Actividades de Operación</t>
  </si>
  <si>
    <r>
      <t>1. NOTAS AL ESTADO DE ACTIVIDADES (RESULTADOS</t>
    </r>
    <r>
      <rPr>
        <b/>
        <u/>
        <sz val="12"/>
        <color theme="1"/>
        <rFont val="Arial"/>
        <family val="2"/>
      </rPr>
      <t>)</t>
    </r>
  </si>
  <si>
    <t>1.2 GASTOS Y OTRAS PÉRDIDAS</t>
  </si>
  <si>
    <t>2. NOTAS AL ESTADO DE SITUACIÓN FINANCIERA</t>
  </si>
  <si>
    <t>2.1 EFECTIVO Y EQUIVALENTES</t>
  </si>
  <si>
    <t>2.2 DERECHOS A RECIBIR EFECTIVOS Y EQUIVALENTES</t>
  </si>
  <si>
    <t>2.3 DERECHOS A RECIBIR BIENES O SERVICIOS</t>
  </si>
  <si>
    <t>2.4 BIENES DISPONIBLES PARA SU TRANSFORMACIÓN O CONSUMO (INVENTARIOS)</t>
  </si>
  <si>
    <t>2.5 ACTIVO NO CIRCULANTE (BIENES MUEBLES, INMUEBLES E INTANGIBLES)</t>
  </si>
  <si>
    <t>3. NOTAS AL ESTADO DE VARIACIONES EN LA HACIENDA PÚBLICA</t>
  </si>
  <si>
    <t>D0302</t>
  </si>
  <si>
    <t xml:space="preserve">Ingresos Propios (Actualizaciones en trámites de devolución de pago de lo indebido efectuadas por el Servicio de Administración Tributaria) </t>
  </si>
  <si>
    <t>Ingresos Propios (Primas de seguros por vehículos siniestrados, 
declarados como pérdida total por las aseguradoras)</t>
  </si>
  <si>
    <t>Ingresos presupuestales de ministraciones.</t>
  </si>
  <si>
    <t>Intereses ganados.</t>
  </si>
  <si>
    <t>Ingresos Propios (Actualización en trámites de devolución de pago de lo indebido efectuadas por el SAT).</t>
  </si>
  <si>
    <r>
      <t>1.</t>
    </r>
    <r>
      <rPr>
        <b/>
        <sz val="12"/>
        <color theme="1"/>
        <rFont val="Arial"/>
        <family val="2"/>
      </rPr>
      <t xml:space="preserve">    </t>
    </r>
    <r>
      <rPr>
        <sz val="12"/>
        <color theme="1"/>
        <rFont val="Arial"/>
        <family val="2"/>
      </rPr>
      <t>La cuenta de inversión de Recursos de Participaciones Estatales se encuentra en cero, debido a que se invirtío en otras cuentas.</t>
    </r>
  </si>
  <si>
    <t>Convenio TSJ - BBVA</t>
  </si>
  <si>
    <t>El Tribunal Superior de Justicia durante el período comprendido del 1 de enero al 31 de marzo de 2023 no recibio ingresos por poductos.</t>
  </si>
  <si>
    <t>El Tribunal Superior de Justicia durante el período comprendido del 1 de enero al 31 de marzo de 2023 no recibio ingresos por aprovechamientos.</t>
  </si>
  <si>
    <r>
      <t>3.</t>
    </r>
    <r>
      <rPr>
        <b/>
        <sz val="12"/>
        <color theme="1"/>
        <rFont val="Arial"/>
        <family val="2"/>
      </rPr>
      <t xml:space="preserve">    </t>
    </r>
    <r>
      <rPr>
        <sz val="12"/>
        <color theme="1"/>
        <rFont val="Arial"/>
        <family val="2"/>
      </rPr>
      <t>La cuenta de inversión de Recursos de Participaciones Ministración Federal se encuentra en cero, debido a que se invirtío en otras cuentas.</t>
    </r>
  </si>
  <si>
    <t>Reintegro a la Secretaría de Hacienda por ser recurso de Participaciones Federales no ejercido al 31 de diciembre de 2022.</t>
  </si>
  <si>
    <t>Reintegro a la Secretaría de Hacienda por ser recurso de Participaciones Federales no ejercido al 31 de diciembre de 2022 (Reforma Laboral).</t>
  </si>
  <si>
    <t>Reintegro a la Secretaría de Hacienda por ser recurso de Participaciones Federales no ejercido al 31 de diciembre de 2022 (Diferencial de Servicio Médico).</t>
  </si>
  <si>
    <t>Al inicio del período
(1 de enero de 2023)</t>
  </si>
  <si>
    <t>Presupuesto Modificado 2023</t>
  </si>
  <si>
    <t>Ley de Ingresos Aprobada y Modificada Anual 2023</t>
  </si>
  <si>
    <t>Ingresos Convenio TSJ -BBVA</t>
  </si>
  <si>
    <t>C01</t>
  </si>
  <si>
    <t>Impartición y acceso a la justicia coordinado</t>
  </si>
  <si>
    <t>C0101</t>
  </si>
  <si>
    <t>C02</t>
  </si>
  <si>
    <t>C0201</t>
  </si>
  <si>
    <t>C0202</t>
  </si>
  <si>
    <t>Implementación y consolidación del sistema de justicia laboral</t>
  </si>
  <si>
    <t>C0203</t>
  </si>
  <si>
    <t>C03</t>
  </si>
  <si>
    <t>C0301</t>
  </si>
  <si>
    <t xml:space="preserve">2)    Cuenta Productiva desde septiembre de 2018. Fue creada para inversión y actualmente se utiliza para el ingreso de las ministraciones mensuales del recurso del presupuesto de egresos del Poder Judicial, radicado por la Secretaría de Hacienda de Gobierno del Estado de Chihuahua. </t>
  </si>
  <si>
    <t>Total Activo Fijo</t>
  </si>
  <si>
    <t>2.6 PASIVO</t>
  </si>
  <si>
    <t>Construcciones en proceso en bienes propios</t>
  </si>
  <si>
    <t>Aprovechamientos (Penalizaciones a proveedores)</t>
  </si>
  <si>
    <t>1.2 Participaciones, Aportaciones, Convenios, Incentivos Derivados de la Colaboración Fiscal, Fondos Distintos de Aportaciones, Transferencias, Asignaciones, Subsidios y Subvenciones, y Pensiones y Jubilaciones.</t>
  </si>
  <si>
    <t>1.3 Otros Ingresos y Beneficios.</t>
  </si>
  <si>
    <t>1.1 Ingresos de Gestión.</t>
  </si>
  <si>
    <t>Ingresos Propios (Aprovechamientos por penalizaciones a proveedores).</t>
  </si>
  <si>
    <t>Depósitos en garantía sobre arrendamientos de Bienes muebles e Inmuebles por la cantidad de $31,444.00.</t>
  </si>
  <si>
    <t>Existen diferencias en el registro de los egresos contables contra los presupuestales, según la Ley de Contabilidad Gubernamental en sus guías contabilizadoras muestra que las cuentas de almacen y viaticos afectan el presupuesto; las cuentas contables solo cuando se entrega la mercancia al usuario final y en el caso de los viaticos cuando se comprueba el gasto.</t>
  </si>
  <si>
    <r>
      <t>1)</t>
    </r>
    <r>
      <rPr>
        <b/>
        <sz val="12"/>
        <color theme="1"/>
        <rFont val="Arial"/>
        <family val="2"/>
      </rPr>
      <t xml:space="preserve">    </t>
    </r>
    <r>
      <rPr>
        <sz val="12"/>
        <color theme="1"/>
        <rFont val="Arial"/>
        <family val="2"/>
      </rPr>
      <t>En el Presupuesto de Egresos de Gobierno del Estado de Chihuahua para el ejercicio 2023 (Decreto N° LXVII/APPEE/0477/2022 I P.O. ) se autorizó al Tribunal Superior de Justicia un importe de $3,321,358,307.00.</t>
    </r>
  </si>
  <si>
    <t>1)    En el Presupuesto de Egresos de Gobierno del Estado de Chihuahua para el ejercicio 2023 (Decreto N° LXVII/APPEE/0477/2022 I P.O. ) se autorizó al Tribunal Superior de Justicia un importe de $3,321,358,307.00.</t>
  </si>
  <si>
    <t>Convenio TSJ - Fiscalía Anticorrupción</t>
  </si>
  <si>
    <t>1.2.3.6</t>
  </si>
  <si>
    <t>Ingresos Convenio TSJ -Fiscalia Anticorrupción</t>
  </si>
  <si>
    <t>“Bajo protesta de decir verdad declaramos que los Estados Financieros y sus notas, son razonablemente correctos y son responsabilidad del emisor.”</t>
  </si>
  <si>
    <t>Al 31 de diciembre de 2023</t>
  </si>
  <si>
    <t>La cuenta de Aprovechamientos durante el período comprendido del 1 de enero al 31 de diciembre de 2023 se conforma de la manera siguiente:</t>
  </si>
  <si>
    <t xml:space="preserve">Los ingresos de la institución provienen en su mayor parte del Presupuesto de Egresos Aprobado que se recibe periódicamente de la Secretaría de Hacienda de Gobierno del Estado de Chihuahua. Durante el período comprendido del 1 de enero al 31 de diciembre de 2023, se devengaron y recibieron los importes siguientes: </t>
  </si>
  <si>
    <t xml:space="preserve">Ingresos Propios (Ing. recuperados por responsabilidad siniestro) </t>
  </si>
  <si>
    <t>La cuenta de otros Ingresos y Beneficios durante el período comprendido del 1 de enero al 31 de diciembre de 2023 se conforma de la manera siguiente:</t>
  </si>
  <si>
    <t>Importes del 01 de enero al 31 de diciembre de 2023</t>
  </si>
  <si>
    <t>El Efectivo y Equivalentes mostrado al 31 de diciembre por un importe de $677,073,407.50 se integra como sigue:</t>
  </si>
  <si>
    <t>a)    El saldo en efectivo por un importe de $205,723.07 corresponde a los fondos fijos asignados al personal del Poder Judicial.</t>
  </si>
  <si>
    <t>1)    Desde 2020 se integró a la contabilidad del Tribunal Superior de Justicia, el saldo de la cuenta bancaria a nombre del CONSPEN, que asciende a $5,553.84 junto con la inversión mediante pagaré por $3,860,000.00.</t>
  </si>
  <si>
    <t>c) El saldo en Inversiones Temporales al 31 de diciembre se integra de la manera siguiente:</t>
  </si>
  <si>
    <r>
      <t>2.</t>
    </r>
    <r>
      <rPr>
        <b/>
        <sz val="12"/>
        <color theme="1"/>
        <rFont val="Arial"/>
        <family val="2"/>
      </rPr>
      <t xml:space="preserve">    </t>
    </r>
    <r>
      <rPr>
        <sz val="12"/>
        <color theme="1"/>
        <rFont val="Arial"/>
        <family val="2"/>
      </rPr>
      <t>Cuenta de inversión del CONSPEN con un importe de $3,860,000.00 correspondiente al saldo de bancos al 31 de diciembre de 2019 más los intereses generados a la fecha, el cual se integró a la contabilidad del Tribunal Superior de Justicia.</t>
    </r>
  </si>
  <si>
    <r>
      <t>4.</t>
    </r>
    <r>
      <rPr>
        <b/>
        <sz val="12"/>
        <color theme="1"/>
        <rFont val="Arial"/>
        <family val="2"/>
      </rPr>
      <t xml:space="preserve">    </t>
    </r>
    <r>
      <rPr>
        <sz val="12"/>
        <color theme="1"/>
        <rFont val="Arial"/>
        <family val="2"/>
      </rPr>
      <t>Cuenta de inversión de recursos de ministraciones de la Secretaría de Hacienda con un saldo de $655,407,099.42 . El recurso se encuentra en inversión y se regresa a la cuenta productiva de Scotiabank con los intereses correspondientes.</t>
    </r>
  </si>
  <si>
    <t>Subsidio al salario pagado $3,841.26 correspondiente a la nómina del mes de diciembre 2023, el cual se acreditará cuando se realice el entero de los impuestos, en el mes de enero 2024.</t>
  </si>
  <si>
    <t>De acuerdo al convenio de coordinación con el Municipio de Parral, se otorgaron $2,000,000.00 para el uso de un inmueble, el cual sería sede de las Salas Regionales y para la Administración de Justicia en la Región Sur del Estado. Sin embargo, al 31 de diciembre de 2023 no se ha dado cumplimiento al convenio que dio origen al pago,  ni a la devolución del recurso. Existe un litigio interpuesto por el Poder Judicial para la recuperación del recurso.</t>
  </si>
  <si>
    <t>Los Derechos a recibir Efectivo o Equivalentes mostrado al 31 de diciembre por un importe de $8,485,625.47 se integra como sigue:</t>
  </si>
  <si>
    <t>El Poder Judicial al 31 de diciembre entregó anticipos a proveedores por un total de $621.15.</t>
  </si>
  <si>
    <t>Depreciación aplicada de los ejercicios de 1996 al 31 de diciembre 2022; en los meses de enero a diciembre de 2023 quedo pendiente realizar el proceso de depreciación.</t>
  </si>
  <si>
    <t>Mediante acuerdo celebrado en sesión ordinaria privada el día 19 de octubre de 2023, se atorizó cancelar el registro contable de la cuenta de deudores diversos 2015 y anteriores por la cantidad de $18,000,000.00, correspondiente al presupuesto de egresos del ejercicio 2015 que la Secretaría de Hacienda de Gobierno del Estado de Chihuahua no ministró.</t>
  </si>
  <si>
    <t>Comprobación, reclasificación y cancelación del gastos de ejercicios anteriores (siendo el mas significativo la cancelación del pasivo del diferencial del servicio medico de pensiones por $24,632,467.00.</t>
  </si>
  <si>
    <t>Resultado del Ejercicio (Ahorro/ Desahorro) del 1 de enero al 31 de diciembre 2023.</t>
  </si>
  <si>
    <t>Cambios en la Hacienda Pública / Patrimonio Contribuido Neto de 2023 (Donaciones de Capital).</t>
  </si>
  <si>
    <t>Variación y Cambios en la Hacienda Pública</t>
  </si>
  <si>
    <t>La cuenta de Hacienda Pública/ Patrimonio Generado del 1 de enero al 31 de diciembre de 2023 presenta un resultado de  $613,515,652.94.</t>
  </si>
  <si>
    <t>Al final del período
 (31 de diciembre de 2023)</t>
  </si>
  <si>
    <t>Durante el período del 1 de enero al 31 de diciembre de 2023 se realizaron las siguientes adquisiciones de bienes muebles e inmuebles:</t>
  </si>
  <si>
    <t>a diciembre 2023</t>
  </si>
  <si>
    <t>El Poder Judicial no realiza operaciones extraordinarias, por lo que el flujo de efectivo neto de las actividades de operación, por un importe de $613,515,652.94 es el mismo al resultado neto generado del 1 de enero al 31 de diciembre de 2023, lo cual se puede apreciar en el estado de actividades (resultados) de la institución.</t>
  </si>
  <si>
    <t>Presupuesto total Devengado al 31 de diciembre 2023</t>
  </si>
  <si>
    <t>Importe Devengado al 31 de diciembre de 2023</t>
  </si>
  <si>
    <t>Importe Recaudado (Transferido) al 31 de diciembre 2023</t>
  </si>
  <si>
    <t>Durante los meses de enero a diciembre del ejercicio, el Poder Judicial devengó ingresos presupuestales por $3,321 millones, de acuerdo con lo aprobado en el Presupuesto de Egresos del Estado, más lo relativo a el convenio con BBVA, intereses generados, actualizaciones devueltas por el SAT y penalizaciones a los proveedores.</t>
  </si>
  <si>
    <t>c)    El saldo corresponde a la provisión de facturas pendiente de pagar a los contratistas, por la cantidad de $5,621,754.98.</t>
  </si>
  <si>
    <t xml:space="preserve">e)    El saldo de Retenciones y Contribuciones por Pagar es por la cantidad de $57,803.65 el cual se integra por las retenciones de impuesto sobre la renta por arrendamiento, honorarios y resico correspondiente al mes de diciembre el cual se entera ante el SAT en el mes de enero de 2024. </t>
  </si>
  <si>
    <t>a)   El saldo en la cuenta de Servicios Personales corresponde a la provisión de las obligaciones patronales por $58,230,348.44, como a continuación se describe:
- Aportación patronal a Pensiones Civiles del Estado y la aportación por servicios médico de la segunda quincena del mes de diciembre 2023 y los impuestos de ISR del mes de diciembre por $56,515,063.75; los cuales se pagarán en el mes de enero 2024.
- Cheques de nomina en tránsito por $445,284.69; 
- Aportación patronal correspondiente al fondo de ahorro para los empleados sindicalizados por la cantidad $1,270,000.00 que se entregará en el mes de noviembre de 2024.</t>
  </si>
  <si>
    <t>f)     El saldo en otras cuentas por pagar por la cantidad de $36,144,796.46 se integra de la siguiente manera: 
-Deducciones efectuadas en la nómina por $35,582,878.22; tales como la aportacion del emplado del servicio medico y fondo propio de pensiones, prestamo personal de pensiones, de la segunda quincena del mes de diciembre, ISR de nomina del mes de diciembre, los cuales se pagaran en el mes de enero 2024; retenciones a los empleados por responsabilidades legales y administrativas, así como cuotas de fondo de ahorro aportación del empleado.
-Excedente en depósitos por comprobar, saldos a favor de empleados derivado de comprobaciones excedentes por la cantidad de $32,918.63; 
-Saldo en la cuenta contable de pasivo denominada "otras cuentas por pagar a corto plazo Fondo Auxiliar" correspondiente al bono semestral por la cantidad de $528,999.61.</t>
  </si>
  <si>
    <t>Variación y Cambios de la Hacienda Pública/ Patrimonio Generado y Contribuido al 31 de diciembre de 2023</t>
  </si>
  <si>
    <t>21504579585</t>
  </si>
  <si>
    <t>El Poder Judicial al 31 de diciembre cuenta físicamente con un inventario de almacén de papelería y consumibles con un costo promedio por la cantidad de $37,027,400.84; el cual se distribuye a solicitud de las áreas del Poder Judicial.</t>
  </si>
  <si>
    <t>Los importes relacionados en las columnas de cargos del periodo y abonos del periodo (columnas 2 y 3 del informe) representan las suma de todas las afectaciones realizadas en las cuentas correspondientes durante los meses de enero a diciembre. Resaltan los importes reflejados en las partidas de efectivo y equivalentes, así como derechos a recibir efectivo o equivalentes debido a que diariamente se efectúan movimientos para realizar las inversiones financieras, con el propósito de obtener mejores rendimientos.</t>
  </si>
  <si>
    <t xml:space="preserve">2)    Se efectuó la adecuación presupuestal derivado del Convenio TSJ -Fiscalia Anticorrupción, para el pago de honorarios por la cantidad de $69,100.00.  </t>
  </si>
  <si>
    <t xml:space="preserve">b)    El saldo en Deudores Diversos al 31 de diciembre se integra como sigue: </t>
  </si>
  <si>
    <t>b)    El saldo corresponde a la provisión de facturas pendiente de pagar a los proveedores, por la cantidad de $153,356,828.85.</t>
  </si>
  <si>
    <t>La cuenta de Hacienda Pública/ Patrimonio Generado y Contribuido Neto del 01 de enero al 31 de diciembre de 2023, presenta una variación de $447,910,651.90 por cambios en políticas contables y cambios por errores contables, asi como Donaciones a Capital. Dicho importe se integra de la siguiente manera:</t>
  </si>
  <si>
    <t>La cuenta Hacienda Pública / Patrimonio Contribuido Neto de 2023 (Donaciones de Capital) del 1 de enero al 31 de diciembre de 2023 presenta la cantidad de $10.54, éste proviene de un donativo en especie que realizó FICOSEC al Tribunal Superior de Justicia por medio del CONSPEN; que consta de 25 artículos tales como: cámaras, DVR, tomacorrientes, monitores, fuente de alimentación, etc.</t>
  </si>
  <si>
    <t>El análisis de los saldos iniciales y finales del período del 1 de enero al 31 diciembre de 2023, que figuran en la última parte del estado de flujos de efectivo es como sigue:</t>
  </si>
  <si>
    <t>Recursos pendientes de comprobar, tales como anticipos de servicios básicos, gastos menores, viáticos, etc. por la cantidad de $6,450,340.21, los cuales son utilizados para el buen funcionamiento del Poder Judicial. 
Mediante acuerdo del Consejo de la Judicatura en sesión ordinaria privada el día 19 de octubre de 2023, se autorizó cancelar el registro contable de la cuenta de deudores diversos 2015 y anteriores por la cantidad de $18,000,000.00, correspondiente al presupuesto de egresos del ejercicio 2015 que la Secretaría de Hacienda de Gobierno del Estado de Chihuahua no ministró.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</si>
</sst>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z val="12"/>
      <color theme="1"/>
      <name val="Arial"/>
      <family val="2"/>
    </font>
    <font>
      <b/>
      <sz val="10"/>
      <name val="Arial"/>
      <family val="2"/>
    </font>
    <font>
      <b/>
      <sz val="9"/>
      <name val="Arial"/>
      <family val="2"/>
    </font>
    <font>
      <b/>
      <sz val="12"/>
      <color rgb="FF000000"/>
      <name val="Arial"/>
      <family val="2"/>
    </font>
    <font>
      <sz val="12"/>
      <color theme="1"/>
      <name val="Calibri"/>
      <family val="2"/>
      <scheme val="minor"/>
    </font>
    <font>
      <b/>
      <u/>
      <sz val="12"/>
      <color theme="1"/>
      <name val="Arial"/>
      <family val="2"/>
    </font>
    <font>
      <b/>
      <sz val="12"/>
      <color theme="1"/>
      <name val="Arial"/>
      <family val="2"/>
    </font>
    <font>
      <b/>
      <u/>
      <sz val="12"/>
      <color rgb="FF0000FF"/>
      <name val="Arial"/>
      <family val="2"/>
    </font>
    <font>
      <sz val="12"/>
      <name val="Arial"/>
      <family val="2"/>
    </font>
    <font>
      <sz val="8"/>
      <name val="Calibri"/>
      <family val="2"/>
      <scheme val="minor"/>
    </font>
    <font>
      <b/>
      <sz val="5"/>
      <color theme="1"/>
      <name val="Arial"/>
      <family val="2"/>
    </font>
    <font>
      <sz val="9"/>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xf numFmtId="0" fontId="6" fillId="0" borderId="0" xfId="0" applyFont="1"/>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horizontal="justify"/>
    </xf>
    <xf numFmtId="0" fontId="6" fillId="0" borderId="0" xfId="0" applyFont="1" applyAlignment="1">
      <alignment horizontal="left" inden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43" fontId="6" fillId="0" borderId="0" xfId="0" applyNumberFormat="1" applyFont="1" applyAlignment="1">
      <alignment vertical="center"/>
    </xf>
    <xf numFmtId="43" fontId="6" fillId="0" borderId="0" xfId="0" applyNumberFormat="1" applyFont="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3" fontId="6" fillId="0" borderId="0" xfId="0" applyNumberFormat="1" applyFont="1"/>
    <xf numFmtId="0" fontId="6" fillId="6" borderId="0" xfId="0" applyFont="1" applyFill="1" applyAlignment="1">
      <alignment horizontal="justify" vertical="top" wrapText="1"/>
    </xf>
    <xf numFmtId="0" fontId="6" fillId="0" borderId="0" xfId="0" applyFont="1" applyAlignment="1">
      <alignment horizontal="justify" wrapText="1"/>
    </xf>
    <xf numFmtId="43" fontId="6" fillId="0" borderId="0" xfId="1" applyFont="1" applyAlignment="1">
      <alignment vertical="center"/>
    </xf>
    <xf numFmtId="43" fontId="6" fillId="0" borderId="0" xfId="1" applyFont="1" applyAlignment="1"/>
    <xf numFmtId="43" fontId="6" fillId="0" borderId="0" xfId="1" applyFont="1"/>
    <xf numFmtId="0" fontId="6" fillId="0" borderId="1" xfId="0" applyFont="1" applyBorder="1"/>
    <xf numFmtId="43" fontId="6" fillId="0" borderId="0" xfId="1" applyFont="1" applyAlignment="1">
      <alignment horizontal="justify"/>
    </xf>
    <xf numFmtId="43" fontId="12" fillId="0" borderId="0" xfId="0" applyNumberFormat="1" applyFont="1" applyAlignment="1">
      <alignment vertical="center"/>
    </xf>
    <xf numFmtId="0" fontId="6" fillId="6" borderId="0" xfId="0" applyFont="1" applyFill="1" applyAlignment="1">
      <alignment vertical="center"/>
    </xf>
    <xf numFmtId="0" fontId="6" fillId="6" borderId="0" xfId="0" applyFont="1" applyFill="1"/>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43" fontId="12" fillId="0" borderId="0" xfId="1" applyFont="1" applyFill="1" applyAlignment="1">
      <alignment vertical="center"/>
    </xf>
    <xf numFmtId="0" fontId="6" fillId="0" borderId="0" xfId="0" applyFont="1" applyAlignment="1">
      <alignment horizontal="justify" vertical="top" wrapText="1"/>
    </xf>
    <xf numFmtId="43" fontId="13" fillId="0" borderId="0" xfId="0" applyNumberFormat="1" applyFont="1" applyAlignment="1">
      <alignment vertical="center"/>
    </xf>
    <xf numFmtId="43" fontId="12" fillId="0" borderId="0" xfId="1" applyFont="1" applyAlignment="1">
      <alignment vertical="center"/>
    </xf>
    <xf numFmtId="0" fontId="5"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9" fontId="4"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3" fillId="6"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17" fillId="0" borderId="0" xfId="0" applyFont="1" applyAlignment="1">
      <alignment vertical="center"/>
    </xf>
    <xf numFmtId="43" fontId="3" fillId="0" borderId="0" xfId="1" applyFont="1" applyAlignment="1">
      <alignment vertical="center"/>
    </xf>
    <xf numFmtId="43" fontId="13" fillId="0" borderId="0" xfId="1" applyFont="1" applyAlignment="1">
      <alignment vertical="center"/>
    </xf>
    <xf numFmtId="43" fontId="3" fillId="0" borderId="1" xfId="1"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43" fontId="3" fillId="0" borderId="11" xfId="1" applyFont="1" applyFill="1" applyBorder="1" applyAlignment="1">
      <alignment horizontal="center" vertical="center" wrapText="1"/>
    </xf>
    <xf numFmtId="43" fontId="3" fillId="0" borderId="13" xfId="1" applyFont="1" applyFill="1" applyBorder="1" applyAlignment="1">
      <alignment horizontal="center" vertical="center" wrapText="1"/>
    </xf>
    <xf numFmtId="43" fontId="3" fillId="0" borderId="11" xfId="1" applyFont="1" applyBorder="1" applyAlignment="1">
      <alignment horizontal="left" vertical="center" wrapText="1"/>
    </xf>
    <xf numFmtId="43" fontId="3" fillId="0" borderId="12" xfId="1" applyFont="1" applyBorder="1" applyAlignment="1">
      <alignment horizontal="left" vertical="center" wrapText="1"/>
    </xf>
    <xf numFmtId="43" fontId="3" fillId="0" borderId="13" xfId="1" applyFont="1" applyBorder="1" applyAlignment="1">
      <alignment horizontal="left" vertical="center" wrapText="1"/>
    </xf>
    <xf numFmtId="43" fontId="4" fillId="2" borderId="1" xfId="1" applyFont="1" applyFill="1" applyBorder="1" applyAlignment="1">
      <alignment horizontal="center" vertical="center" wrapText="1"/>
    </xf>
    <xf numFmtId="0" fontId="6" fillId="0" borderId="0" xfId="0" applyFont="1" applyAlignment="1">
      <alignment horizontal="justify"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justify" vertical="center" wrapText="1"/>
    </xf>
    <xf numFmtId="0" fontId="3" fillId="0" borderId="1" xfId="0" applyFont="1" applyBorder="1" applyAlignment="1">
      <alignment horizontal="left" vertical="center" wrapText="1" indent="2"/>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3" xfId="0" applyFont="1" applyBorder="1" applyAlignment="1">
      <alignment horizontal="left" vertical="center" wrapText="1" indent="2"/>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0" xfId="0" applyFont="1" applyAlignment="1">
      <alignment vertical="center" wrapText="1"/>
    </xf>
    <xf numFmtId="0" fontId="0" fillId="0" borderId="0" xfId="0" applyAlignment="1">
      <alignment wrapText="1"/>
    </xf>
    <xf numFmtId="43" fontId="3" fillId="0" borderId="11" xfId="1" applyFont="1" applyBorder="1" applyAlignment="1">
      <alignment horizontal="center" vertical="center" wrapText="1"/>
    </xf>
    <xf numFmtId="43" fontId="3" fillId="0" borderId="12" xfId="1" applyFont="1" applyBorder="1" applyAlignment="1">
      <alignment horizontal="center" vertical="center" wrapText="1"/>
    </xf>
    <xf numFmtId="43" fontId="3" fillId="0" borderId="13" xfId="1" applyFont="1" applyBorder="1" applyAlignment="1">
      <alignment horizontal="center" vertical="center" wrapText="1"/>
    </xf>
    <xf numFmtId="164" fontId="3" fillId="0" borderId="11" xfId="5" applyNumberFormat="1" applyFont="1" applyFill="1" applyBorder="1" applyAlignment="1">
      <alignment horizontal="center" vertical="center" wrapText="1"/>
    </xf>
    <xf numFmtId="164" fontId="3" fillId="0" borderId="13" xfId="5"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43" fontId="4" fillId="2" borderId="11" xfId="1" applyFont="1" applyFill="1" applyBorder="1" applyAlignment="1">
      <alignment horizontal="center" vertical="center" wrapText="1"/>
    </xf>
    <xf numFmtId="43" fontId="4" fillId="2" borderId="12" xfId="1" applyFont="1" applyFill="1" applyBorder="1" applyAlignment="1">
      <alignment horizontal="center" vertical="center" wrapText="1"/>
    </xf>
    <xf numFmtId="43" fontId="4" fillId="2" borderId="13" xfId="1" applyFont="1" applyFill="1" applyBorder="1" applyAlignment="1">
      <alignment horizontal="center" vertical="center" wrapText="1"/>
    </xf>
    <xf numFmtId="164" fontId="4" fillId="2" borderId="11" xfId="5" applyNumberFormat="1" applyFont="1" applyFill="1" applyBorder="1" applyAlignment="1">
      <alignment horizontal="center" vertical="center" wrapText="1"/>
    </xf>
    <xf numFmtId="164" fontId="4" fillId="2" borderId="13" xfId="5"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164" fontId="7" fillId="2" borderId="11" xfId="5" applyNumberFormat="1" applyFont="1" applyFill="1" applyBorder="1" applyAlignment="1">
      <alignment horizontal="center" vertical="center" wrapText="1"/>
    </xf>
    <xf numFmtId="164" fontId="7" fillId="2" borderId="13" xfId="5"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43" fontId="3" fillId="0" borderId="12" xfId="1" applyFont="1" applyFill="1" applyBorder="1" applyAlignment="1">
      <alignment horizontal="center" vertical="center" wrapText="1"/>
    </xf>
    <xf numFmtId="0" fontId="6" fillId="0" borderId="0" xfId="0" applyFont="1" applyAlignment="1">
      <alignment horizontal="justify"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43" fontId="3" fillId="0" borderId="1" xfId="1" applyFont="1" applyFill="1" applyBorder="1" applyAlignment="1">
      <alignment horizontal="center" vertical="center"/>
    </xf>
    <xf numFmtId="0" fontId="2" fillId="0" borderId="11" xfId="0" applyFont="1" applyBorder="1" applyAlignment="1">
      <alignment horizontal="left" vertical="center" wrapText="1" indent="2"/>
    </xf>
    <xf numFmtId="0" fontId="2" fillId="0" borderId="12" xfId="0" applyFont="1" applyBorder="1" applyAlignment="1">
      <alignment horizontal="left" vertical="center" wrapText="1" indent="2"/>
    </xf>
    <xf numFmtId="0" fontId="2" fillId="0" borderId="13" xfId="0" applyFont="1" applyBorder="1" applyAlignment="1">
      <alignment horizontal="left" vertical="center" wrapText="1" indent="2"/>
    </xf>
    <xf numFmtId="43" fontId="2" fillId="0" borderId="11" xfId="1" applyFont="1" applyBorder="1" applyAlignment="1">
      <alignment horizontal="left" vertical="center" wrapText="1"/>
    </xf>
    <xf numFmtId="43" fontId="2" fillId="0" borderId="12" xfId="1" applyFont="1" applyBorder="1" applyAlignment="1">
      <alignment horizontal="left" vertical="center" wrapText="1"/>
    </xf>
    <xf numFmtId="43" fontId="2" fillId="0" borderId="13" xfId="1" applyFont="1" applyBorder="1" applyAlignment="1">
      <alignment horizontal="left" vertical="center" wrapText="1"/>
    </xf>
    <xf numFmtId="43" fontId="3" fillId="0" borderId="11" xfId="1" applyFont="1" applyFill="1" applyBorder="1" applyAlignment="1">
      <alignment horizontal="left" vertical="center" wrapText="1"/>
    </xf>
    <xf numFmtId="43" fontId="3" fillId="0" borderId="12" xfId="1" applyFont="1" applyFill="1" applyBorder="1" applyAlignment="1">
      <alignment horizontal="left" vertical="center" wrapText="1"/>
    </xf>
    <xf numFmtId="43" fontId="3" fillId="0" borderId="13" xfId="1" applyFont="1" applyFill="1" applyBorder="1" applyAlignment="1">
      <alignment horizontal="left" vertical="center" wrapText="1"/>
    </xf>
    <xf numFmtId="0" fontId="6" fillId="6" borderId="0" xfId="0" applyFont="1" applyFill="1" applyAlignment="1">
      <alignment horizontal="justify" vertical="top" wrapText="1"/>
    </xf>
    <xf numFmtId="43" fontId="3" fillId="6" borderId="11" xfId="1" applyFont="1" applyFill="1" applyBorder="1" applyAlignment="1">
      <alignment horizontal="center" vertical="center" wrapText="1"/>
    </xf>
    <xf numFmtId="43" fontId="3" fillId="6" borderId="13"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0" xfId="0" applyFont="1" applyAlignment="1">
      <alignment horizontal="left" vertical="center" wrapText="1"/>
    </xf>
    <xf numFmtId="0" fontId="3" fillId="0" borderId="1" xfId="0" applyFont="1" applyBorder="1" applyAlignment="1">
      <alignment horizontal="left" vertical="center" wrapText="1" indent="1"/>
    </xf>
    <xf numFmtId="0" fontId="6" fillId="0" borderId="0" xfId="0" applyFont="1" applyAlignment="1">
      <alignment vertical="top" wrapText="1"/>
    </xf>
    <xf numFmtId="0" fontId="7" fillId="2" borderId="5" xfId="0" applyFont="1" applyFill="1" applyBorder="1" applyAlignment="1">
      <alignment horizontal="center" vertical="center" wrapText="1"/>
    </xf>
    <xf numFmtId="49" fontId="9" fillId="3" borderId="2" xfId="0" applyNumberFormat="1" applyFont="1" applyFill="1" applyBorder="1" applyAlignment="1" applyProtection="1">
      <alignment horizontal="center" vertical="center"/>
      <protection locked="0"/>
    </xf>
    <xf numFmtId="49" fontId="9" fillId="3" borderId="14" xfId="0" applyNumberFormat="1" applyFont="1" applyFill="1" applyBorder="1" applyAlignment="1">
      <alignment horizontal="center" vertical="center"/>
    </xf>
    <xf numFmtId="49" fontId="9" fillId="3" borderId="15" xfId="0" applyNumberFormat="1" applyFont="1" applyFill="1" applyBorder="1" applyAlignment="1" applyProtection="1">
      <alignment horizontal="center" vertical="center"/>
      <protection locked="0"/>
    </xf>
    <xf numFmtId="0" fontId="14" fillId="0" borderId="0" xfId="0" applyFont="1" applyAlignment="1">
      <alignmen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43" fontId="4" fillId="2" borderId="11" xfId="1" applyFont="1" applyFill="1" applyBorder="1" applyAlignment="1">
      <alignment horizontal="left" vertical="center" wrapText="1"/>
    </xf>
    <xf numFmtId="43" fontId="4" fillId="2" borderId="12" xfId="1" applyFont="1" applyFill="1" applyBorder="1" applyAlignment="1">
      <alignment horizontal="left" vertical="center" wrapText="1"/>
    </xf>
    <xf numFmtId="43" fontId="4" fillId="2" borderId="13" xfId="1" applyFont="1" applyFill="1" applyBorder="1" applyAlignment="1">
      <alignment horizontal="left" vertical="center" wrapText="1"/>
    </xf>
    <xf numFmtId="0" fontId="7" fillId="2" borderId="10" xfId="0" applyFont="1" applyFill="1" applyBorder="1" applyAlignment="1">
      <alignment horizontal="center" vertical="center" wrapText="1"/>
    </xf>
    <xf numFmtId="0" fontId="5" fillId="0" borderId="1" xfId="0" applyFont="1" applyBorder="1" applyAlignment="1">
      <alignment horizontal="left" vertical="center" wrapText="1" indent="2"/>
    </xf>
    <xf numFmtId="0" fontId="8" fillId="2" borderId="1" xfId="0" applyFont="1" applyFill="1" applyBorder="1" applyAlignment="1">
      <alignment horizontal="center" vertical="center" wrapText="1"/>
    </xf>
    <xf numFmtId="0" fontId="4" fillId="0" borderId="1" xfId="0" applyFont="1" applyBorder="1" applyAlignment="1">
      <alignment vertical="center" wrapText="1"/>
    </xf>
    <xf numFmtId="43" fontId="4" fillId="0" borderId="1" xfId="1" applyFont="1" applyFill="1" applyBorder="1" applyAlignment="1">
      <alignment horizontal="center" vertical="center" wrapText="1"/>
    </xf>
    <xf numFmtId="0" fontId="5" fillId="0" borderId="1" xfId="0" applyFont="1" applyBorder="1" applyAlignment="1">
      <alignment horizontal="left" vertical="center" wrapText="1" indent="1"/>
    </xf>
    <xf numFmtId="43" fontId="5" fillId="0" borderId="11" xfId="1" applyFont="1" applyBorder="1" applyAlignment="1">
      <alignment horizontal="center" vertical="center" wrapText="1"/>
    </xf>
    <xf numFmtId="43" fontId="5" fillId="0" borderId="13" xfId="1" applyFont="1" applyBorder="1" applyAlignment="1">
      <alignment horizontal="center" vertical="center" wrapText="1"/>
    </xf>
    <xf numFmtId="0" fontId="5" fillId="0" borderId="1" xfId="0" applyFont="1" applyBorder="1" applyAlignment="1">
      <alignment horizontal="left" vertical="center" wrapText="1" indent="3"/>
    </xf>
    <xf numFmtId="43" fontId="5" fillId="0" borderId="11" xfId="1" applyFont="1" applyFill="1" applyBorder="1" applyAlignment="1">
      <alignment horizontal="center" vertical="center" wrapText="1"/>
    </xf>
    <xf numFmtId="43" fontId="5" fillId="0" borderId="13" xfId="1" applyFont="1" applyFill="1" applyBorder="1" applyAlignment="1">
      <alignment horizontal="center" vertical="center" wrapText="1"/>
    </xf>
    <xf numFmtId="43" fontId="3" fillId="0" borderId="11" xfId="1" applyFont="1" applyFill="1" applyBorder="1" applyAlignment="1">
      <alignment horizontal="center" vertical="center"/>
    </xf>
    <xf numFmtId="43" fontId="3" fillId="0" borderId="13" xfId="1" applyFont="1" applyFill="1" applyBorder="1" applyAlignment="1">
      <alignment horizontal="center" vertical="center"/>
    </xf>
    <xf numFmtId="43" fontId="16" fillId="0" borderId="4" xfId="0" applyNumberFormat="1" applyFont="1" applyBorder="1" applyAlignment="1">
      <alignment horizontal="center" vertical="center"/>
    </xf>
    <xf numFmtId="0" fontId="5" fillId="0" borderId="11" xfId="0" applyFont="1" applyBorder="1" applyAlignment="1">
      <alignment horizontal="left" vertical="center" wrapText="1" indent="2"/>
    </xf>
    <xf numFmtId="0" fontId="5" fillId="0" borderId="12" xfId="0" applyFont="1" applyBorder="1" applyAlignment="1">
      <alignment horizontal="left" vertical="center" wrapText="1" indent="2"/>
    </xf>
    <xf numFmtId="0" fontId="5" fillId="0" borderId="13" xfId="0" applyFont="1" applyBorder="1" applyAlignment="1">
      <alignment horizontal="left" vertical="center" wrapText="1" indent="2"/>
    </xf>
    <xf numFmtId="43" fontId="4" fillId="5" borderId="11" xfId="1" applyFont="1" applyFill="1" applyBorder="1" applyAlignment="1">
      <alignment horizontal="center" vertical="center" wrapText="1"/>
    </xf>
    <xf numFmtId="43" fontId="4" fillId="5" borderId="13" xfId="1" applyFont="1" applyFill="1" applyBorder="1" applyAlignment="1">
      <alignment horizontal="center" vertical="center" wrapText="1"/>
    </xf>
    <xf numFmtId="0" fontId="5" fillId="4" borderId="1" xfId="0" applyFont="1" applyFill="1" applyBorder="1" applyAlignment="1">
      <alignment horizontal="left" vertical="center" wrapText="1" indent="1"/>
    </xf>
    <xf numFmtId="43" fontId="5" fillId="4" borderId="11" xfId="1" applyFont="1" applyFill="1" applyBorder="1" applyAlignment="1">
      <alignment horizontal="center" vertical="center" wrapText="1"/>
    </xf>
    <xf numFmtId="43" fontId="5" fillId="4" borderId="13" xfId="1" applyFont="1" applyFill="1" applyBorder="1" applyAlignment="1">
      <alignment horizontal="center" vertical="center" wrapText="1"/>
    </xf>
    <xf numFmtId="0" fontId="4" fillId="4" borderId="1" xfId="0" applyFont="1" applyFill="1" applyBorder="1" applyAlignment="1">
      <alignment horizontal="left" vertical="center" wrapText="1" indent="1"/>
    </xf>
    <xf numFmtId="43" fontId="2" fillId="4" borderId="11" xfId="1" applyFont="1" applyFill="1" applyBorder="1" applyAlignment="1">
      <alignment horizontal="center" vertical="center" wrapText="1"/>
    </xf>
    <xf numFmtId="43" fontId="2" fillId="4" borderId="13" xfId="1" applyFont="1" applyFill="1" applyBorder="1" applyAlignment="1">
      <alignment horizontal="center" vertical="center" wrapText="1"/>
    </xf>
    <xf numFmtId="43" fontId="5" fillId="6" borderId="11" xfId="1" applyFont="1" applyFill="1" applyBorder="1" applyAlignment="1">
      <alignment horizontal="center" vertical="center" wrapText="1"/>
    </xf>
    <xf numFmtId="43" fontId="5" fillId="6" borderId="13" xfId="1" applyFont="1" applyFill="1" applyBorder="1" applyAlignment="1">
      <alignment horizontal="center" vertical="center" wrapText="1"/>
    </xf>
    <xf numFmtId="0" fontId="4" fillId="5" borderId="1" xfId="0" applyFont="1" applyFill="1" applyBorder="1" applyAlignment="1">
      <alignment horizontal="left" vertical="center" wrapText="1" inden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 fillId="5" borderId="11" xfId="0" applyFont="1" applyFill="1" applyBorder="1" applyAlignment="1">
      <alignment horizontal="left" vertical="center" wrapText="1" indent="1"/>
    </xf>
    <xf numFmtId="0" fontId="2" fillId="5" borderId="12" xfId="0" applyFont="1" applyFill="1" applyBorder="1" applyAlignment="1">
      <alignment horizontal="left" vertical="center" wrapText="1" indent="1"/>
    </xf>
    <xf numFmtId="0" fontId="2" fillId="5" borderId="13" xfId="0" applyFont="1" applyFill="1" applyBorder="1" applyAlignment="1">
      <alignment horizontal="left" vertical="center" wrapText="1" indent="1"/>
    </xf>
    <xf numFmtId="43" fontId="2" fillId="5" borderId="11" xfId="1" applyFont="1" applyFill="1" applyBorder="1" applyAlignment="1">
      <alignment horizontal="center" vertical="center" wrapText="1"/>
    </xf>
    <xf numFmtId="43" fontId="2" fillId="5" borderId="13" xfId="1" applyFont="1" applyFill="1" applyBorder="1" applyAlignment="1">
      <alignment horizontal="center" vertical="center" wrapText="1"/>
    </xf>
  </cellXfs>
  <cellStyles count="6">
    <cellStyle name="Millares" xfId="1" builtinId="3"/>
    <cellStyle name="Millares 2" xfId="2" xr:uid="{00000000-0005-0000-0000-000001000000}"/>
    <cellStyle name="Millares 2 2" xfId="4" xr:uid="{00000000-0005-0000-0000-000002000000}"/>
    <cellStyle name="Millares 3" xfId="3" xr:uid="{00000000-0005-0000-0000-000003000000}"/>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387</xdr:row>
      <xdr:rowOff>161925</xdr:rowOff>
    </xdr:from>
    <xdr:to>
      <xdr:col>5</xdr:col>
      <xdr:colOff>447675</xdr:colOff>
      <xdr:row>392</xdr:row>
      <xdr:rowOff>38100</xdr:rowOff>
    </xdr:to>
    <xdr:sp macro="" textlink="">
      <xdr:nvSpPr>
        <xdr:cNvPr id="2" name="CuadroTexto 1">
          <a:extLst>
            <a:ext uri="{FF2B5EF4-FFF2-40B4-BE49-F238E27FC236}">
              <a16:creationId xmlns:a16="http://schemas.microsoft.com/office/drawing/2014/main" id="{4B35D3C7-62C1-4108-925E-BE96DB07BD51}"/>
            </a:ext>
          </a:extLst>
        </xdr:cNvPr>
        <xdr:cNvSpPr txBox="1"/>
      </xdr:nvSpPr>
      <xdr:spPr>
        <a:xfrm>
          <a:off x="771525" y="87953850"/>
          <a:ext cx="329565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_______________________________________</a:t>
          </a:r>
        </a:p>
        <a:p>
          <a:pPr algn="ctr"/>
          <a:r>
            <a:rPr lang="es-MX" sz="1100"/>
            <a:t>REVISÓ:</a:t>
          </a:r>
        </a:p>
        <a:p>
          <a:pPr algn="ctr"/>
          <a:r>
            <a:rPr lang="es-MX" sz="1100"/>
            <a:t>C.P.</a:t>
          </a:r>
          <a:r>
            <a:rPr lang="es-MX" sz="1100" baseline="0"/>
            <a:t> BLANCA ESTHELA CARRASCO BENCOMO</a:t>
          </a:r>
        </a:p>
        <a:p>
          <a:pPr algn="ctr"/>
          <a:r>
            <a:rPr lang="es-MX" sz="1100" baseline="0"/>
            <a:t>DIRECTORA DE PROGRAMACIÓN Y PRESUPUESTO.</a:t>
          </a:r>
          <a:endParaRPr lang="es-MX" sz="1100"/>
        </a:p>
      </xdr:txBody>
    </xdr:sp>
    <xdr:clientData/>
  </xdr:twoCellAnchor>
  <xdr:twoCellAnchor>
    <xdr:from>
      <xdr:col>9</xdr:col>
      <xdr:colOff>790574</xdr:colOff>
      <xdr:row>387</xdr:row>
      <xdr:rowOff>152400</xdr:rowOff>
    </xdr:from>
    <xdr:to>
      <xdr:col>12</xdr:col>
      <xdr:colOff>123824</xdr:colOff>
      <xdr:row>392</xdr:row>
      <xdr:rowOff>47625</xdr:rowOff>
    </xdr:to>
    <xdr:sp macro="" textlink="">
      <xdr:nvSpPr>
        <xdr:cNvPr id="3" name="CuadroTexto 2">
          <a:extLst>
            <a:ext uri="{FF2B5EF4-FFF2-40B4-BE49-F238E27FC236}">
              <a16:creationId xmlns:a16="http://schemas.microsoft.com/office/drawing/2014/main" id="{F21BE08F-D814-439C-B9D2-D4DA805D283C}"/>
            </a:ext>
          </a:extLst>
        </xdr:cNvPr>
        <xdr:cNvSpPr txBox="1"/>
      </xdr:nvSpPr>
      <xdr:spPr>
        <a:xfrm>
          <a:off x="7305674" y="87944325"/>
          <a:ext cx="33242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_______________________________________</a:t>
          </a:r>
        </a:p>
        <a:p>
          <a:pPr algn="ctr"/>
          <a:r>
            <a:rPr lang="es-MX" sz="1100"/>
            <a:t>ELABORÓ:</a:t>
          </a:r>
        </a:p>
        <a:p>
          <a:pPr algn="ctr"/>
          <a:r>
            <a:rPr lang="es-MX" sz="1100"/>
            <a:t>C.P. </a:t>
          </a:r>
          <a:r>
            <a:rPr lang="es-MX" sz="1100" baseline="0"/>
            <a:t>SOCORRO GABRIELA ORTEGA</a:t>
          </a:r>
        </a:p>
        <a:p>
          <a:pPr algn="ctr"/>
          <a:r>
            <a:rPr lang="es-MX" sz="1100" baseline="0"/>
            <a:t>JEFA DEL DEPARTAMENTO DE CONTABILIDAD.</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6"/>
  <sheetViews>
    <sheetView tabSelected="1" view="pageBreakPreview" topLeftCell="A121" zoomScaleNormal="100" zoomScaleSheetLayoutView="100" workbookViewId="0">
      <selection activeCell="A147" sqref="A147:O147"/>
    </sheetView>
  </sheetViews>
  <sheetFormatPr baseColWidth="10" defaultColWidth="8.7109375" defaultRowHeight="15.75" x14ac:dyDescent="0.25"/>
  <cols>
    <col min="1" max="9" width="10.85546875" style="9" customWidth="1"/>
    <col min="10" max="11" width="20.5703125" style="9" bestFit="1" customWidth="1"/>
    <col min="12" max="12" width="18.7109375" style="9" bestFit="1" customWidth="1"/>
    <col min="13" max="13" width="18.5703125" style="9" customWidth="1"/>
    <col min="14" max="15" width="10.85546875" style="9" customWidth="1"/>
    <col min="16" max="16" width="8.7109375" style="9"/>
    <col min="17" max="17" width="20.5703125" style="9" bestFit="1" customWidth="1"/>
    <col min="18" max="16384" width="8.7109375" style="9"/>
  </cols>
  <sheetData>
    <row r="1" spans="1:15" x14ac:dyDescent="0.25">
      <c r="A1" s="136" t="s">
        <v>170</v>
      </c>
      <c r="B1" s="136"/>
      <c r="C1" s="136"/>
      <c r="D1" s="136"/>
      <c r="E1" s="136"/>
      <c r="F1" s="136"/>
      <c r="G1" s="136"/>
      <c r="H1" s="136"/>
      <c r="I1" s="136"/>
      <c r="J1" s="136"/>
      <c r="K1" s="136"/>
      <c r="L1" s="136"/>
      <c r="M1" s="136"/>
      <c r="N1" s="136"/>
      <c r="O1" s="136"/>
    </row>
    <row r="2" spans="1:15" x14ac:dyDescent="0.25">
      <c r="A2" s="137" t="s">
        <v>171</v>
      </c>
      <c r="B2" s="137"/>
      <c r="C2" s="137"/>
      <c r="D2" s="137"/>
      <c r="E2" s="137"/>
      <c r="F2" s="137"/>
      <c r="G2" s="137"/>
      <c r="H2" s="137"/>
      <c r="I2" s="137"/>
      <c r="J2" s="137"/>
      <c r="K2" s="137"/>
      <c r="L2" s="137"/>
      <c r="M2" s="137"/>
      <c r="N2" s="137"/>
      <c r="O2" s="137"/>
    </row>
    <row r="3" spans="1:15" x14ac:dyDescent="0.25">
      <c r="A3" s="137" t="s">
        <v>258</v>
      </c>
      <c r="B3" s="137"/>
      <c r="C3" s="137"/>
      <c r="D3" s="137"/>
      <c r="E3" s="137"/>
      <c r="F3" s="137"/>
      <c r="G3" s="137"/>
      <c r="H3" s="137"/>
      <c r="I3" s="137"/>
      <c r="J3" s="137"/>
      <c r="K3" s="137"/>
      <c r="L3" s="137"/>
      <c r="M3" s="137"/>
      <c r="N3" s="137"/>
      <c r="O3" s="137"/>
    </row>
    <row r="4" spans="1:15" x14ac:dyDescent="0.25">
      <c r="A4" s="138" t="s">
        <v>369</v>
      </c>
      <c r="B4" s="138"/>
      <c r="C4" s="138"/>
      <c r="D4" s="138"/>
      <c r="E4" s="138"/>
      <c r="F4" s="138"/>
      <c r="G4" s="138"/>
      <c r="H4" s="138"/>
      <c r="I4" s="138"/>
      <c r="J4" s="138"/>
      <c r="K4" s="138"/>
      <c r="L4" s="138"/>
      <c r="M4" s="138"/>
      <c r="N4" s="138"/>
      <c r="O4" s="138"/>
    </row>
    <row r="5" spans="1:15" s="10" customFormat="1" ht="6" customHeight="1" x14ac:dyDescent="0.2"/>
    <row r="6" spans="1:15" s="10" customFormat="1" x14ac:dyDescent="0.2">
      <c r="A6" s="12" t="s">
        <v>0</v>
      </c>
      <c r="B6" s="12"/>
      <c r="C6" s="12"/>
      <c r="D6" s="12"/>
      <c r="E6" s="12"/>
      <c r="F6" s="12"/>
      <c r="G6" s="12"/>
      <c r="H6" s="12"/>
      <c r="I6" s="12"/>
      <c r="J6" s="12"/>
      <c r="K6" s="12"/>
      <c r="L6" s="12"/>
      <c r="M6" s="12"/>
    </row>
    <row r="7" spans="1:15" s="10" customFormat="1" ht="6" customHeight="1" x14ac:dyDescent="0.2">
      <c r="A7" s="11"/>
      <c r="B7" s="11"/>
      <c r="C7" s="11"/>
      <c r="D7" s="11"/>
      <c r="E7" s="11"/>
      <c r="F7" s="11"/>
      <c r="G7" s="11"/>
      <c r="H7" s="11"/>
      <c r="I7" s="11"/>
      <c r="J7" s="11"/>
      <c r="K7" s="11"/>
      <c r="L7" s="11"/>
      <c r="M7" s="11"/>
    </row>
    <row r="8" spans="1:15" s="10" customFormat="1" x14ac:dyDescent="0.2">
      <c r="A8" s="13" t="s">
        <v>315</v>
      </c>
      <c r="B8" s="13"/>
      <c r="C8" s="13"/>
      <c r="D8" s="13"/>
      <c r="E8" s="13"/>
      <c r="F8" s="13"/>
      <c r="G8" s="13"/>
      <c r="H8" s="13"/>
      <c r="I8" s="13"/>
      <c r="J8" s="13"/>
      <c r="K8" s="13"/>
      <c r="L8" s="13"/>
      <c r="M8" s="13"/>
    </row>
    <row r="9" spans="1:15" s="10" customFormat="1" ht="6" customHeight="1" x14ac:dyDescent="0.2">
      <c r="A9" s="11"/>
      <c r="B9" s="11"/>
      <c r="C9" s="11"/>
      <c r="D9" s="11"/>
      <c r="E9" s="11"/>
      <c r="F9" s="11"/>
      <c r="G9" s="11"/>
      <c r="H9" s="11"/>
      <c r="I9" s="11"/>
      <c r="J9" s="11"/>
      <c r="K9" s="11"/>
      <c r="L9" s="11"/>
      <c r="M9" s="11"/>
    </row>
    <row r="10" spans="1:15" s="10" customFormat="1" x14ac:dyDescent="0.2">
      <c r="A10" s="11" t="s">
        <v>359</v>
      </c>
      <c r="B10" s="11"/>
      <c r="C10" s="11"/>
      <c r="D10" s="11"/>
      <c r="E10" s="11"/>
      <c r="F10" s="11"/>
      <c r="G10" s="11"/>
      <c r="H10" s="11"/>
      <c r="I10" s="11"/>
      <c r="J10" s="11"/>
      <c r="K10" s="11"/>
      <c r="L10" s="11"/>
      <c r="M10" s="11"/>
    </row>
    <row r="11" spans="1:15" s="10" customFormat="1" x14ac:dyDescent="0.2">
      <c r="A11" s="11" t="s">
        <v>1</v>
      </c>
      <c r="B11" s="11"/>
      <c r="C11" s="11"/>
      <c r="D11" s="11"/>
      <c r="E11" s="11"/>
      <c r="F11" s="11"/>
      <c r="G11" s="11"/>
      <c r="H11" s="11"/>
      <c r="I11" s="11"/>
      <c r="J11" s="11"/>
      <c r="K11" s="11"/>
      <c r="L11" s="11"/>
      <c r="M11" s="11"/>
    </row>
    <row r="12" spans="1:15" s="10" customFormat="1" ht="33" customHeight="1" x14ac:dyDescent="0.2">
      <c r="A12" s="104" t="s">
        <v>370</v>
      </c>
      <c r="B12" s="104"/>
      <c r="C12" s="104"/>
      <c r="D12" s="104"/>
      <c r="E12" s="104"/>
      <c r="F12" s="104"/>
      <c r="G12" s="104"/>
      <c r="H12" s="104"/>
      <c r="I12" s="104"/>
      <c r="J12" s="104"/>
      <c r="K12" s="104"/>
      <c r="L12" s="104"/>
      <c r="M12" s="104"/>
      <c r="N12" s="105"/>
      <c r="O12" s="105"/>
    </row>
    <row r="13" spans="1:15" s="10" customFormat="1" ht="6" customHeight="1" x14ac:dyDescent="0.2">
      <c r="A13" s="14"/>
      <c r="B13" s="14"/>
      <c r="C13" s="14"/>
      <c r="D13" s="14"/>
      <c r="E13" s="14"/>
      <c r="F13" s="14"/>
      <c r="G13" s="14"/>
      <c r="H13" s="14"/>
      <c r="I13" s="14"/>
      <c r="J13" s="14"/>
      <c r="K13" s="14"/>
      <c r="L13" s="14"/>
      <c r="M13" s="14"/>
    </row>
    <row r="14" spans="1:15" s="10" customFormat="1" ht="21.75" customHeight="1" x14ac:dyDescent="0.2">
      <c r="B14" s="102" t="s">
        <v>115</v>
      </c>
      <c r="C14" s="102"/>
      <c r="D14" s="102"/>
      <c r="E14" s="102"/>
      <c r="F14" s="102"/>
      <c r="G14" s="102" t="s">
        <v>116</v>
      </c>
      <c r="H14" s="102"/>
      <c r="I14" s="102" t="s">
        <v>117</v>
      </c>
      <c r="J14" s="102"/>
    </row>
    <row r="15" spans="1:15" s="10" customFormat="1" ht="18" customHeight="1" x14ac:dyDescent="0.2">
      <c r="B15" s="73" t="s">
        <v>356</v>
      </c>
      <c r="C15" s="73"/>
      <c r="D15" s="73"/>
      <c r="E15" s="73"/>
      <c r="F15" s="73"/>
      <c r="G15" s="54">
        <v>46755</v>
      </c>
      <c r="H15" s="54"/>
      <c r="I15" s="109" t="s">
        <v>119</v>
      </c>
      <c r="J15" s="109"/>
      <c r="L15" s="32"/>
      <c r="M15" s="32"/>
      <c r="N15" s="32"/>
    </row>
    <row r="16" spans="1:15" s="10" customFormat="1" ht="21.75" customHeight="1" x14ac:dyDescent="0.2">
      <c r="B16" s="80" t="s">
        <v>77</v>
      </c>
      <c r="C16" s="80"/>
      <c r="D16" s="80"/>
      <c r="E16" s="80"/>
      <c r="F16" s="80"/>
      <c r="G16" s="63">
        <f>+G15</f>
        <v>46755</v>
      </c>
      <c r="H16" s="63"/>
      <c r="I16" s="80" t="s">
        <v>119</v>
      </c>
      <c r="J16" s="80"/>
    </row>
    <row r="17" spans="1:15" s="10" customFormat="1" ht="37.5" customHeight="1" x14ac:dyDescent="0.25">
      <c r="A17" s="81" t="s">
        <v>357</v>
      </c>
      <c r="B17" s="82"/>
      <c r="C17" s="82"/>
      <c r="D17" s="82"/>
      <c r="E17" s="82"/>
      <c r="F17" s="82"/>
      <c r="G17" s="82"/>
      <c r="H17" s="82"/>
      <c r="I17" s="82"/>
      <c r="J17" s="82"/>
      <c r="K17" s="82"/>
      <c r="L17" s="82"/>
      <c r="M17" s="82"/>
      <c r="N17" s="82"/>
      <c r="O17" s="82"/>
    </row>
    <row r="18" spans="1:15" s="10" customFormat="1" x14ac:dyDescent="0.2">
      <c r="A18" s="11" t="s">
        <v>44</v>
      </c>
      <c r="B18" s="11"/>
      <c r="C18" s="11"/>
      <c r="D18" s="11"/>
      <c r="E18" s="11"/>
      <c r="F18" s="11"/>
      <c r="G18" s="11"/>
      <c r="H18" s="11"/>
      <c r="I18" s="11"/>
      <c r="J18" s="11"/>
      <c r="K18" s="11"/>
      <c r="L18" s="11"/>
      <c r="M18" s="11"/>
    </row>
    <row r="19" spans="1:15" s="10" customFormat="1" ht="33" customHeight="1" x14ac:dyDescent="0.2">
      <c r="A19" s="120" t="s">
        <v>371</v>
      </c>
      <c r="B19" s="120"/>
      <c r="C19" s="120"/>
      <c r="D19" s="120"/>
      <c r="E19" s="120"/>
      <c r="F19" s="120"/>
      <c r="G19" s="120"/>
      <c r="H19" s="120"/>
      <c r="I19" s="120"/>
      <c r="J19" s="120"/>
      <c r="K19" s="120"/>
      <c r="L19" s="120"/>
      <c r="M19" s="120"/>
      <c r="N19" s="120"/>
      <c r="O19" s="120"/>
    </row>
    <row r="20" spans="1:15" s="10" customFormat="1" ht="6" customHeight="1" x14ac:dyDescent="0.2">
      <c r="A20" s="14"/>
      <c r="B20" s="14"/>
      <c r="C20" s="14"/>
      <c r="D20" s="14"/>
      <c r="E20" s="14"/>
      <c r="F20" s="14"/>
      <c r="G20" s="14"/>
      <c r="H20" s="14"/>
      <c r="I20" s="14"/>
      <c r="J20" s="14"/>
      <c r="K20" s="14"/>
      <c r="L20" s="14"/>
      <c r="M20" s="14"/>
    </row>
    <row r="21" spans="1:15" s="10" customFormat="1" ht="21.75" customHeight="1" x14ac:dyDescent="0.2">
      <c r="B21" s="102" t="s">
        <v>115</v>
      </c>
      <c r="C21" s="102"/>
      <c r="D21" s="102"/>
      <c r="E21" s="102"/>
      <c r="F21" s="102"/>
      <c r="G21" s="102" t="s">
        <v>116</v>
      </c>
      <c r="H21" s="102"/>
      <c r="I21" s="102" t="s">
        <v>117</v>
      </c>
      <c r="J21" s="102"/>
    </row>
    <row r="22" spans="1:15" s="10" customFormat="1" ht="18" customHeight="1" x14ac:dyDescent="0.2">
      <c r="B22" s="73" t="s">
        <v>118</v>
      </c>
      <c r="C22" s="73"/>
      <c r="D22" s="73"/>
      <c r="E22" s="73"/>
      <c r="F22" s="73"/>
      <c r="G22" s="54">
        <v>3318029129.8499999</v>
      </c>
      <c r="H22" s="54"/>
      <c r="I22" s="109" t="s">
        <v>119</v>
      </c>
      <c r="J22" s="109"/>
      <c r="L22" s="32"/>
      <c r="M22" s="32"/>
      <c r="N22" s="32"/>
    </row>
    <row r="23" spans="1:15" s="10" customFormat="1" ht="29.25" hidden="1" customHeight="1" x14ac:dyDescent="0.2">
      <c r="B23" s="73" t="s">
        <v>279</v>
      </c>
      <c r="C23" s="73"/>
      <c r="D23" s="73"/>
      <c r="E23" s="73"/>
      <c r="F23" s="73"/>
      <c r="G23" s="54">
        <v>0</v>
      </c>
      <c r="H23" s="54"/>
      <c r="I23" s="109" t="s">
        <v>119</v>
      </c>
      <c r="J23" s="109"/>
      <c r="L23" s="32"/>
      <c r="M23" s="32"/>
      <c r="N23" s="32"/>
    </row>
    <row r="24" spans="1:15" s="10" customFormat="1" ht="24" hidden="1" customHeight="1" x14ac:dyDescent="0.2">
      <c r="B24" s="73" t="s">
        <v>278</v>
      </c>
      <c r="C24" s="73"/>
      <c r="D24" s="73"/>
      <c r="E24" s="73"/>
      <c r="F24" s="73"/>
      <c r="G24" s="54">
        <v>0</v>
      </c>
      <c r="H24" s="54"/>
      <c r="I24" s="109" t="s">
        <v>119</v>
      </c>
      <c r="J24" s="109"/>
      <c r="L24" s="32"/>
      <c r="M24" s="32"/>
      <c r="N24" s="32"/>
    </row>
    <row r="25" spans="1:15" s="10" customFormat="1" ht="18" hidden="1" customHeight="1" x14ac:dyDescent="0.2">
      <c r="B25" s="73" t="s">
        <v>281</v>
      </c>
      <c r="C25" s="73"/>
      <c r="D25" s="73"/>
      <c r="E25" s="73"/>
      <c r="F25" s="73"/>
      <c r="G25" s="54">
        <v>0</v>
      </c>
      <c r="H25" s="54"/>
      <c r="I25" s="109" t="s">
        <v>119</v>
      </c>
      <c r="J25" s="109"/>
      <c r="L25" s="32"/>
      <c r="M25" s="32"/>
      <c r="N25" s="32"/>
    </row>
    <row r="26" spans="1:15" s="10" customFormat="1" ht="51" hidden="1" customHeight="1" x14ac:dyDescent="0.2">
      <c r="B26" s="73" t="s">
        <v>295</v>
      </c>
      <c r="C26" s="73"/>
      <c r="D26" s="73"/>
      <c r="E26" s="73"/>
      <c r="F26" s="73"/>
      <c r="G26" s="54">
        <v>0</v>
      </c>
      <c r="H26" s="54"/>
      <c r="I26" s="109" t="s">
        <v>119</v>
      </c>
      <c r="J26" s="109"/>
      <c r="L26" s="32"/>
      <c r="M26" s="32"/>
      <c r="N26" s="32"/>
    </row>
    <row r="27" spans="1:15" s="10" customFormat="1" ht="40.5" customHeight="1" x14ac:dyDescent="0.2">
      <c r="B27" s="73" t="s">
        <v>120</v>
      </c>
      <c r="C27" s="73"/>
      <c r="D27" s="73"/>
      <c r="E27" s="73"/>
      <c r="F27" s="73"/>
      <c r="G27" s="54">
        <v>3329177.15</v>
      </c>
      <c r="H27" s="54"/>
      <c r="I27" s="109" t="s">
        <v>119</v>
      </c>
      <c r="J27" s="109"/>
      <c r="L27" s="32"/>
      <c r="M27" s="32"/>
      <c r="N27" s="28"/>
    </row>
    <row r="28" spans="1:15" s="10" customFormat="1" ht="18" customHeight="1" x14ac:dyDescent="0.2">
      <c r="B28" s="73" t="s">
        <v>331</v>
      </c>
      <c r="C28" s="73"/>
      <c r="D28" s="73"/>
      <c r="E28" s="73"/>
      <c r="F28" s="73"/>
      <c r="G28" s="54">
        <v>1800000</v>
      </c>
      <c r="H28" s="54"/>
      <c r="I28" s="109" t="s">
        <v>119</v>
      </c>
      <c r="J28" s="109"/>
      <c r="L28" s="32"/>
      <c r="M28" s="32"/>
      <c r="N28" s="32"/>
    </row>
    <row r="29" spans="1:15" s="10" customFormat="1" ht="18" customHeight="1" x14ac:dyDescent="0.2">
      <c r="B29" s="73" t="s">
        <v>365</v>
      </c>
      <c r="C29" s="73"/>
      <c r="D29" s="73"/>
      <c r="E29" s="73"/>
      <c r="F29" s="73"/>
      <c r="G29" s="54">
        <v>136556</v>
      </c>
      <c r="H29" s="54"/>
      <c r="I29" s="109" t="s">
        <v>119</v>
      </c>
      <c r="J29" s="109"/>
      <c r="L29" s="32"/>
      <c r="M29" s="32"/>
      <c r="N29" s="32"/>
    </row>
    <row r="30" spans="1:15" s="10" customFormat="1" ht="21.75" customHeight="1" x14ac:dyDescent="0.2">
      <c r="B30" s="80" t="s">
        <v>77</v>
      </c>
      <c r="C30" s="80"/>
      <c r="D30" s="80"/>
      <c r="E30" s="80"/>
      <c r="F30" s="80"/>
      <c r="G30" s="63">
        <f>SUM(G22:H29)</f>
        <v>3323294863</v>
      </c>
      <c r="H30" s="63"/>
      <c r="I30" s="80" t="s">
        <v>119</v>
      </c>
      <c r="J30" s="80"/>
      <c r="K30" s="33"/>
    </row>
    <row r="31" spans="1:15" s="10" customFormat="1" ht="6" customHeight="1" x14ac:dyDescent="0.2">
      <c r="A31" s="11"/>
      <c r="B31" s="11"/>
      <c r="C31" s="11"/>
      <c r="D31" s="11"/>
      <c r="E31" s="11"/>
      <c r="F31" s="11"/>
      <c r="G31" s="11"/>
      <c r="H31" s="11"/>
      <c r="I31" s="11"/>
      <c r="J31" s="11"/>
      <c r="K31" s="11"/>
      <c r="L31" s="11"/>
      <c r="M31" s="11"/>
    </row>
    <row r="32" spans="1:15" s="10" customFormat="1" x14ac:dyDescent="0.25">
      <c r="A32" s="81" t="s">
        <v>358</v>
      </c>
      <c r="B32" s="82"/>
      <c r="C32" s="82"/>
      <c r="D32" s="82"/>
      <c r="E32" s="82"/>
      <c r="F32" s="82"/>
      <c r="G32" s="82"/>
      <c r="H32" s="82"/>
      <c r="I32" s="82"/>
      <c r="J32" s="82"/>
      <c r="K32" s="82"/>
      <c r="L32" s="82"/>
      <c r="M32" s="82"/>
      <c r="N32" s="82"/>
      <c r="O32" s="82"/>
    </row>
    <row r="33" spans="1:15" s="10" customFormat="1" x14ac:dyDescent="0.2">
      <c r="A33" s="11" t="s">
        <v>256</v>
      </c>
      <c r="B33" s="11"/>
      <c r="C33" s="11"/>
      <c r="D33" s="11"/>
      <c r="E33" s="11"/>
      <c r="F33" s="11"/>
      <c r="G33" s="11"/>
      <c r="H33" s="11"/>
      <c r="I33" s="11"/>
      <c r="J33" s="11"/>
      <c r="K33" s="11"/>
      <c r="L33" s="11"/>
      <c r="M33" s="11"/>
    </row>
    <row r="34" spans="1:15" s="10" customFormat="1" ht="15" x14ac:dyDescent="0.2">
      <c r="A34" s="104" t="s">
        <v>373</v>
      </c>
      <c r="B34" s="104"/>
      <c r="C34" s="104"/>
      <c r="D34" s="104"/>
      <c r="E34" s="104"/>
      <c r="F34" s="104"/>
      <c r="G34" s="104"/>
      <c r="H34" s="104"/>
      <c r="I34" s="104"/>
      <c r="J34" s="104"/>
      <c r="K34" s="104"/>
      <c r="L34" s="104"/>
      <c r="M34" s="104"/>
      <c r="N34" s="105"/>
      <c r="O34" s="105"/>
    </row>
    <row r="35" spans="1:15" s="10" customFormat="1" ht="6" customHeight="1" x14ac:dyDescent="0.2">
      <c r="B35" s="14"/>
      <c r="C35" s="14"/>
      <c r="D35" s="14"/>
      <c r="E35" s="14"/>
      <c r="F35" s="14"/>
      <c r="G35" s="14"/>
      <c r="H35" s="14"/>
      <c r="I35" s="14"/>
      <c r="J35" s="14"/>
      <c r="K35" s="14"/>
      <c r="L35" s="14"/>
      <c r="M35" s="14"/>
    </row>
    <row r="36" spans="1:15" s="10" customFormat="1" ht="18" customHeight="1" x14ac:dyDescent="0.2">
      <c r="B36" s="102" t="s">
        <v>115</v>
      </c>
      <c r="C36" s="102"/>
      <c r="D36" s="102"/>
      <c r="E36" s="102"/>
      <c r="F36" s="102"/>
      <c r="G36" s="77" t="s">
        <v>116</v>
      </c>
      <c r="H36" s="79"/>
      <c r="I36" s="77" t="s">
        <v>117</v>
      </c>
      <c r="J36" s="79"/>
      <c r="M36" s="14"/>
    </row>
    <row r="37" spans="1:15" s="10" customFormat="1" ht="18" customHeight="1" x14ac:dyDescent="0.2">
      <c r="B37" s="73" t="s">
        <v>114</v>
      </c>
      <c r="C37" s="73"/>
      <c r="D37" s="73"/>
      <c r="E37" s="73"/>
      <c r="F37" s="73"/>
      <c r="G37" s="58">
        <f>57179122.01-233.87</f>
        <v>57178888.140000001</v>
      </c>
      <c r="H37" s="59"/>
      <c r="I37" s="83" t="s">
        <v>119</v>
      </c>
      <c r="J37" s="85"/>
      <c r="M37" s="14"/>
    </row>
    <row r="38" spans="1:15" s="10" customFormat="1" ht="23.25" hidden="1" customHeight="1" x14ac:dyDescent="0.2">
      <c r="B38" s="73" t="s">
        <v>296</v>
      </c>
      <c r="C38" s="73"/>
      <c r="D38" s="73"/>
      <c r="E38" s="73"/>
      <c r="F38" s="73"/>
      <c r="G38" s="58">
        <v>0</v>
      </c>
      <c r="H38" s="59"/>
      <c r="I38" s="83" t="s">
        <v>119</v>
      </c>
      <c r="J38" s="85"/>
      <c r="M38" s="14"/>
    </row>
    <row r="39" spans="1:15" s="10" customFormat="1" ht="60.95" customHeight="1" x14ac:dyDescent="0.2">
      <c r="B39" s="73" t="s">
        <v>294</v>
      </c>
      <c r="C39" s="73"/>
      <c r="D39" s="73"/>
      <c r="E39" s="73"/>
      <c r="F39" s="73"/>
      <c r="G39" s="54">
        <v>233.87</v>
      </c>
      <c r="H39" s="54"/>
      <c r="I39" s="109" t="s">
        <v>119</v>
      </c>
      <c r="J39" s="109"/>
      <c r="K39" s="28"/>
      <c r="M39" s="14"/>
    </row>
    <row r="40" spans="1:15" s="10" customFormat="1" ht="39.75" customHeight="1" x14ac:dyDescent="0.2">
      <c r="B40" s="73" t="s">
        <v>325</v>
      </c>
      <c r="C40" s="73"/>
      <c r="D40" s="73"/>
      <c r="E40" s="73"/>
      <c r="F40" s="73"/>
      <c r="G40" s="58">
        <v>188</v>
      </c>
      <c r="H40" s="59"/>
      <c r="I40" s="83" t="s">
        <v>119</v>
      </c>
      <c r="J40" s="85"/>
      <c r="K40" s="33"/>
      <c r="L40" s="28"/>
      <c r="M40" s="14"/>
    </row>
    <row r="41" spans="1:15" s="10" customFormat="1" ht="39.75" customHeight="1" x14ac:dyDescent="0.2">
      <c r="B41" s="73" t="s">
        <v>372</v>
      </c>
      <c r="C41" s="73"/>
      <c r="D41" s="73"/>
      <c r="E41" s="73"/>
      <c r="F41" s="73"/>
      <c r="G41" s="58">
        <v>7800</v>
      </c>
      <c r="H41" s="59"/>
      <c r="I41" s="83" t="s">
        <v>119</v>
      </c>
      <c r="J41" s="85"/>
      <c r="K41" s="33">
        <f>+K40-K39</f>
        <v>0</v>
      </c>
      <c r="L41" s="28"/>
      <c r="M41" s="14"/>
    </row>
    <row r="42" spans="1:15" s="10" customFormat="1" ht="18" customHeight="1" x14ac:dyDescent="0.2">
      <c r="B42" s="80" t="s">
        <v>77</v>
      </c>
      <c r="C42" s="80"/>
      <c r="D42" s="80"/>
      <c r="E42" s="80"/>
      <c r="F42" s="80"/>
      <c r="G42" s="91">
        <f>SUM(G37:H41)</f>
        <v>57187110.009999998</v>
      </c>
      <c r="H42" s="93"/>
      <c r="I42" s="96"/>
      <c r="J42" s="97"/>
      <c r="K42" s="28"/>
      <c r="M42" s="14"/>
    </row>
    <row r="43" spans="1:15" s="10" customFormat="1" ht="6" customHeight="1" x14ac:dyDescent="0.2">
      <c r="B43" s="14"/>
      <c r="C43" s="14"/>
      <c r="D43" s="14"/>
      <c r="E43" s="14"/>
      <c r="F43" s="14"/>
      <c r="G43" s="14"/>
      <c r="H43" s="14"/>
      <c r="I43" s="14"/>
      <c r="J43" s="14"/>
      <c r="K43" s="14"/>
      <c r="L43" s="14"/>
      <c r="M43" s="14"/>
    </row>
    <row r="44" spans="1:15" s="10" customFormat="1" hidden="1" x14ac:dyDescent="0.2">
      <c r="A44" s="11" t="s">
        <v>256</v>
      </c>
      <c r="B44" s="11"/>
      <c r="C44" s="11"/>
      <c r="D44" s="11"/>
      <c r="E44" s="11"/>
      <c r="F44" s="11"/>
      <c r="G44" s="11"/>
      <c r="H44" s="11"/>
      <c r="I44" s="11"/>
      <c r="J44" s="11"/>
      <c r="K44" s="11"/>
      <c r="L44" s="11"/>
      <c r="M44" s="11"/>
    </row>
    <row r="45" spans="1:15" s="10" customFormat="1" ht="15" hidden="1" x14ac:dyDescent="0.2">
      <c r="A45" s="104" t="s">
        <v>332</v>
      </c>
      <c r="B45" s="104"/>
      <c r="C45" s="104"/>
      <c r="D45" s="104"/>
      <c r="E45" s="104"/>
      <c r="F45" s="104"/>
      <c r="G45" s="104"/>
      <c r="H45" s="104"/>
      <c r="I45" s="104"/>
      <c r="J45" s="104"/>
      <c r="K45" s="104"/>
      <c r="L45" s="104"/>
      <c r="M45" s="104"/>
      <c r="N45" s="105"/>
      <c r="O45" s="105"/>
    </row>
    <row r="46" spans="1:15" s="10" customFormat="1" ht="6" hidden="1" customHeight="1" x14ac:dyDescent="0.2">
      <c r="B46" s="14"/>
      <c r="C46" s="14"/>
      <c r="D46" s="14"/>
      <c r="E46" s="14"/>
      <c r="F46" s="14"/>
      <c r="G46" s="14"/>
      <c r="H46" s="14"/>
      <c r="I46" s="14"/>
      <c r="J46" s="14"/>
      <c r="K46" s="14"/>
      <c r="L46" s="14"/>
      <c r="M46" s="14"/>
    </row>
    <row r="47" spans="1:15" s="10" customFormat="1" ht="18" hidden="1" customHeight="1" x14ac:dyDescent="0.2">
      <c r="B47" s="102" t="s">
        <v>115</v>
      </c>
      <c r="C47" s="102"/>
      <c r="D47" s="102"/>
      <c r="E47" s="102"/>
      <c r="F47" s="102"/>
      <c r="G47" s="102"/>
      <c r="H47" s="77" t="s">
        <v>116</v>
      </c>
      <c r="I47" s="79"/>
      <c r="J47" s="77" t="s">
        <v>117</v>
      </c>
      <c r="K47" s="79"/>
    </row>
    <row r="48" spans="1:15" s="10" customFormat="1" ht="32.25" hidden="1" customHeight="1" x14ac:dyDescent="0.2">
      <c r="B48" s="109" t="s">
        <v>326</v>
      </c>
      <c r="C48" s="109"/>
      <c r="D48" s="109"/>
      <c r="E48" s="109"/>
      <c r="F48" s="109"/>
      <c r="G48" s="109"/>
      <c r="H48" s="58">
        <v>0</v>
      </c>
      <c r="I48" s="59"/>
      <c r="J48" s="83" t="s">
        <v>119</v>
      </c>
      <c r="K48" s="85"/>
    </row>
    <row r="49" spans="1:15" s="10" customFormat="1" ht="18" hidden="1" customHeight="1" x14ac:dyDescent="0.2">
      <c r="B49" s="73" t="s">
        <v>276</v>
      </c>
      <c r="C49" s="73"/>
      <c r="D49" s="73"/>
      <c r="E49" s="73"/>
      <c r="F49" s="73"/>
      <c r="G49" s="34"/>
      <c r="H49" s="58">
        <v>0</v>
      </c>
      <c r="I49" s="59"/>
      <c r="J49" s="83" t="s">
        <v>119</v>
      </c>
      <c r="K49" s="85"/>
    </row>
    <row r="50" spans="1:15" s="10" customFormat="1" ht="24" hidden="1" customHeight="1" x14ac:dyDescent="0.2">
      <c r="B50" s="73" t="s">
        <v>280</v>
      </c>
      <c r="C50" s="73"/>
      <c r="D50" s="73"/>
      <c r="E50" s="73"/>
      <c r="F50" s="73"/>
      <c r="G50" s="34"/>
      <c r="H50" s="58">
        <v>0</v>
      </c>
      <c r="I50" s="59"/>
      <c r="J50" s="83" t="s">
        <v>119</v>
      </c>
      <c r="K50" s="85"/>
    </row>
    <row r="51" spans="1:15" s="10" customFormat="1" ht="18" hidden="1" customHeight="1" x14ac:dyDescent="0.2">
      <c r="B51" s="80" t="s">
        <v>77</v>
      </c>
      <c r="C51" s="80"/>
      <c r="D51" s="80"/>
      <c r="E51" s="80"/>
      <c r="F51" s="80"/>
      <c r="G51" s="80"/>
      <c r="H51" s="91">
        <f>SUM(H48:I50)</f>
        <v>0</v>
      </c>
      <c r="I51" s="93"/>
      <c r="J51" s="96"/>
      <c r="K51" s="97"/>
    </row>
    <row r="52" spans="1:15" s="10" customFormat="1" ht="6" hidden="1" customHeight="1" x14ac:dyDescent="0.2">
      <c r="B52" s="14"/>
      <c r="C52" s="14"/>
      <c r="D52" s="14"/>
      <c r="E52" s="14"/>
      <c r="F52" s="14"/>
      <c r="G52" s="14"/>
      <c r="H52" s="14"/>
      <c r="I52" s="14"/>
      <c r="J52" s="14"/>
      <c r="K52" s="14"/>
      <c r="L52" s="14"/>
      <c r="M52" s="14"/>
    </row>
    <row r="53" spans="1:15" s="10" customFormat="1" hidden="1" x14ac:dyDescent="0.2">
      <c r="A53" s="11" t="s">
        <v>301</v>
      </c>
      <c r="B53" s="11"/>
      <c r="C53" s="11"/>
      <c r="D53" s="11"/>
      <c r="E53" s="11"/>
      <c r="F53" s="11"/>
      <c r="G53" s="11"/>
      <c r="H53" s="11"/>
      <c r="I53" s="11"/>
      <c r="J53" s="11"/>
      <c r="K53" s="11"/>
      <c r="L53" s="11"/>
      <c r="M53" s="11"/>
    </row>
    <row r="54" spans="1:15" s="10" customFormat="1" ht="15" hidden="1" customHeight="1" x14ac:dyDescent="0.2">
      <c r="A54" s="104" t="s">
        <v>333</v>
      </c>
      <c r="B54" s="104"/>
      <c r="C54" s="104"/>
      <c r="D54" s="104"/>
      <c r="E54" s="104"/>
      <c r="F54" s="104"/>
      <c r="G54" s="104"/>
      <c r="H54" s="104"/>
      <c r="I54" s="104"/>
      <c r="J54" s="104"/>
      <c r="K54" s="104"/>
      <c r="L54" s="104"/>
      <c r="M54" s="104"/>
      <c r="N54" s="105"/>
      <c r="O54" s="105"/>
    </row>
    <row r="55" spans="1:15" s="10" customFormat="1" ht="6" hidden="1" customHeight="1" x14ac:dyDescent="0.2">
      <c r="B55" s="14"/>
      <c r="C55" s="14"/>
      <c r="D55" s="14"/>
      <c r="E55" s="14"/>
      <c r="F55" s="14"/>
      <c r="G55" s="14"/>
      <c r="H55" s="14"/>
      <c r="I55" s="14"/>
      <c r="J55" s="14"/>
      <c r="K55" s="14"/>
      <c r="L55" s="14"/>
      <c r="M55" s="14"/>
    </row>
    <row r="56" spans="1:15" s="10" customFormat="1" ht="18" hidden="1" customHeight="1" x14ac:dyDescent="0.2">
      <c r="B56" s="102" t="s">
        <v>115</v>
      </c>
      <c r="C56" s="102"/>
      <c r="D56" s="102"/>
      <c r="E56" s="102"/>
      <c r="F56" s="102"/>
      <c r="G56" s="102"/>
      <c r="H56" s="77" t="s">
        <v>116</v>
      </c>
      <c r="I56" s="79"/>
      <c r="J56" s="77" t="s">
        <v>117</v>
      </c>
      <c r="K56" s="79"/>
    </row>
    <row r="57" spans="1:15" s="10" customFormat="1" ht="26.25" hidden="1" customHeight="1" x14ac:dyDescent="0.2">
      <c r="B57" s="109" t="s">
        <v>302</v>
      </c>
      <c r="C57" s="109"/>
      <c r="D57" s="109"/>
      <c r="E57" s="109"/>
      <c r="F57" s="109"/>
      <c r="G57" s="109"/>
      <c r="H57" s="58">
        <v>0</v>
      </c>
      <c r="I57" s="59"/>
      <c r="J57" s="83" t="s">
        <v>119</v>
      </c>
      <c r="K57" s="85"/>
    </row>
    <row r="58" spans="1:15" s="10" customFormat="1" ht="18" hidden="1" customHeight="1" x14ac:dyDescent="0.2">
      <c r="B58" s="73" t="s">
        <v>276</v>
      </c>
      <c r="C58" s="73"/>
      <c r="D58" s="73"/>
      <c r="E58" s="73"/>
      <c r="F58" s="73"/>
      <c r="G58" s="34"/>
      <c r="H58" s="58">
        <v>0</v>
      </c>
      <c r="I58" s="59"/>
      <c r="J58" s="83" t="s">
        <v>119</v>
      </c>
      <c r="K58" s="85"/>
    </row>
    <row r="59" spans="1:15" s="10" customFormat="1" ht="24" hidden="1" customHeight="1" x14ac:dyDescent="0.2">
      <c r="B59" s="73" t="s">
        <v>280</v>
      </c>
      <c r="C59" s="73"/>
      <c r="D59" s="73"/>
      <c r="E59" s="73"/>
      <c r="F59" s="73"/>
      <c r="G59" s="34"/>
      <c r="H59" s="58">
        <v>0</v>
      </c>
      <c r="I59" s="59"/>
      <c r="J59" s="83" t="s">
        <v>119</v>
      </c>
      <c r="K59" s="85"/>
    </row>
    <row r="60" spans="1:15" s="10" customFormat="1" ht="18" hidden="1" customHeight="1" x14ac:dyDescent="0.2">
      <c r="B60" s="80" t="s">
        <v>77</v>
      </c>
      <c r="C60" s="80"/>
      <c r="D60" s="80"/>
      <c r="E60" s="80"/>
      <c r="F60" s="80"/>
      <c r="G60" s="80"/>
      <c r="H60" s="91">
        <f>SUM(H57:I59)</f>
        <v>0</v>
      </c>
      <c r="I60" s="93"/>
      <c r="J60" s="96"/>
      <c r="K60" s="97"/>
    </row>
    <row r="61" spans="1:15" s="10" customFormat="1" ht="6" customHeight="1" x14ac:dyDescent="0.2">
      <c r="B61" s="14"/>
      <c r="C61" s="14"/>
      <c r="D61" s="14"/>
      <c r="E61" s="14"/>
      <c r="F61" s="14"/>
      <c r="G61" s="14"/>
      <c r="H61" s="14"/>
      <c r="I61" s="14"/>
      <c r="J61" s="14"/>
      <c r="K61" s="14"/>
      <c r="L61" s="14"/>
      <c r="M61" s="14"/>
    </row>
    <row r="62" spans="1:15" s="10" customFormat="1" ht="6" hidden="1" customHeight="1" x14ac:dyDescent="0.2">
      <c r="B62" s="14"/>
      <c r="C62" s="14"/>
      <c r="D62" s="14"/>
      <c r="E62" s="14"/>
      <c r="F62" s="14"/>
      <c r="G62" s="14"/>
      <c r="H62" s="14"/>
      <c r="I62" s="14"/>
      <c r="J62" s="14"/>
      <c r="K62" s="14"/>
      <c r="L62" s="14"/>
      <c r="M62" s="14"/>
    </row>
    <row r="63" spans="1:15" s="10" customFormat="1" ht="6" hidden="1" customHeight="1" x14ac:dyDescent="0.2">
      <c r="B63" s="14"/>
      <c r="C63" s="14"/>
      <c r="D63" s="14"/>
      <c r="E63" s="14"/>
      <c r="F63" s="14"/>
      <c r="G63" s="14"/>
      <c r="H63" s="14"/>
      <c r="I63" s="14"/>
      <c r="J63" s="14"/>
      <c r="K63" s="14"/>
      <c r="L63" s="14"/>
      <c r="M63" s="14"/>
    </row>
    <row r="64" spans="1:15" s="10" customFormat="1" x14ac:dyDescent="0.2">
      <c r="A64" s="11" t="s">
        <v>316</v>
      </c>
      <c r="B64" s="11"/>
      <c r="C64" s="11"/>
      <c r="D64" s="11"/>
      <c r="E64" s="11"/>
      <c r="F64" s="11"/>
      <c r="G64" s="11"/>
      <c r="H64" s="11"/>
      <c r="I64" s="11"/>
      <c r="J64" s="11"/>
      <c r="K64" s="11"/>
      <c r="L64" s="11"/>
      <c r="M64" s="11"/>
    </row>
    <row r="65" spans="1:14" s="10" customFormat="1" ht="6" customHeight="1" x14ac:dyDescent="0.2">
      <c r="A65" s="14"/>
      <c r="B65" s="14"/>
      <c r="C65" s="14"/>
      <c r="D65" s="14"/>
      <c r="E65" s="14"/>
      <c r="F65" s="14"/>
      <c r="G65" s="14"/>
      <c r="H65" s="14"/>
      <c r="I65" s="14"/>
      <c r="J65" s="14"/>
      <c r="K65" s="14"/>
      <c r="L65" s="14"/>
      <c r="M65" s="14"/>
    </row>
    <row r="66" spans="1:14" s="10" customFormat="1" x14ac:dyDescent="0.2">
      <c r="A66" s="11" t="s">
        <v>256</v>
      </c>
      <c r="B66" s="11"/>
      <c r="C66" s="11"/>
      <c r="D66" s="11"/>
      <c r="E66" s="11"/>
      <c r="F66" s="11"/>
      <c r="G66" s="11"/>
      <c r="H66" s="11"/>
      <c r="I66" s="11"/>
      <c r="J66" s="11"/>
      <c r="K66" s="11"/>
      <c r="L66" s="11"/>
      <c r="M66" s="11"/>
    </row>
    <row r="67" spans="1:14" s="10" customFormat="1" ht="15" x14ac:dyDescent="0.2">
      <c r="A67" s="14" t="s">
        <v>121</v>
      </c>
      <c r="B67" s="14"/>
      <c r="C67" s="14"/>
      <c r="D67" s="14"/>
      <c r="E67" s="14"/>
      <c r="F67" s="14"/>
      <c r="G67" s="14"/>
      <c r="H67" s="14"/>
      <c r="I67" s="14"/>
      <c r="J67" s="14"/>
      <c r="K67" s="14"/>
      <c r="L67" s="14"/>
      <c r="M67" s="14"/>
    </row>
    <row r="68" spans="1:14" s="10" customFormat="1" ht="6" customHeight="1" x14ac:dyDescent="0.2">
      <c r="A68" s="14"/>
      <c r="B68" s="14"/>
      <c r="C68" s="14"/>
      <c r="D68" s="14"/>
      <c r="E68" s="14"/>
      <c r="F68" s="14"/>
      <c r="G68" s="14"/>
      <c r="H68" s="14"/>
      <c r="I68" s="14"/>
      <c r="J68" s="14"/>
      <c r="K68" s="14"/>
      <c r="L68" s="14"/>
      <c r="M68" s="14"/>
    </row>
    <row r="69" spans="1:14" s="10" customFormat="1" ht="27" customHeight="1" x14ac:dyDescent="0.2">
      <c r="B69" s="77" t="s">
        <v>3</v>
      </c>
      <c r="C69" s="78"/>
      <c r="D69" s="79"/>
      <c r="E69" s="77" t="s">
        <v>374</v>
      </c>
      <c r="F69" s="78"/>
      <c r="G69" s="79"/>
      <c r="H69" s="98" t="s">
        <v>122</v>
      </c>
      <c r="I69" s="99"/>
      <c r="J69" s="14"/>
      <c r="K69" s="14"/>
      <c r="L69" s="14"/>
      <c r="M69" s="14"/>
    </row>
    <row r="70" spans="1:14" s="10" customFormat="1" ht="18.75" customHeight="1" x14ac:dyDescent="0.2">
      <c r="B70" s="74" t="s">
        <v>123</v>
      </c>
      <c r="C70" s="75"/>
      <c r="D70" s="76"/>
      <c r="E70" s="83">
        <v>2135777125.9200001</v>
      </c>
      <c r="F70" s="84"/>
      <c r="G70" s="85"/>
      <c r="H70" s="86">
        <f>+E70/E77</f>
        <v>0.77187099156225314</v>
      </c>
      <c r="I70" s="87"/>
      <c r="J70" s="14"/>
      <c r="K70" s="14"/>
      <c r="L70" s="14"/>
      <c r="M70" s="14"/>
    </row>
    <row r="71" spans="1:14" s="10" customFormat="1" ht="18.75" customHeight="1" x14ac:dyDescent="0.2">
      <c r="B71" s="74" t="s">
        <v>144</v>
      </c>
      <c r="C71" s="75"/>
      <c r="D71" s="76"/>
      <c r="E71" s="83">
        <v>40609746.299999997</v>
      </c>
      <c r="F71" s="84"/>
      <c r="G71" s="85"/>
      <c r="H71" s="86">
        <f>+E71/E77</f>
        <v>1.4676383955638752E-2</v>
      </c>
      <c r="I71" s="87"/>
      <c r="J71" s="14"/>
      <c r="K71" s="14"/>
      <c r="L71" s="14"/>
      <c r="M71" s="14"/>
    </row>
    <row r="72" spans="1:14" s="10" customFormat="1" ht="18.75" customHeight="1" x14ac:dyDescent="0.2">
      <c r="B72" s="74" t="s">
        <v>124</v>
      </c>
      <c r="C72" s="75"/>
      <c r="D72" s="76"/>
      <c r="E72" s="83">
        <v>376688821.54000002</v>
      </c>
      <c r="F72" s="84"/>
      <c r="G72" s="85"/>
      <c r="H72" s="86">
        <f>+E72/E77</f>
        <v>0.13613554085951346</v>
      </c>
      <c r="I72" s="87"/>
      <c r="J72" s="14"/>
      <c r="K72" s="14"/>
      <c r="L72" s="14"/>
      <c r="M72" s="14"/>
    </row>
    <row r="73" spans="1:14" s="10" customFormat="1" ht="29.1" customHeight="1" x14ac:dyDescent="0.2">
      <c r="B73" s="74" t="s">
        <v>125</v>
      </c>
      <c r="C73" s="75"/>
      <c r="D73" s="76"/>
      <c r="E73" s="83">
        <v>148040053.33000001</v>
      </c>
      <c r="F73" s="84"/>
      <c r="G73" s="85"/>
      <c r="H73" s="86">
        <f>+E73/E77</f>
        <v>5.350175417087788E-2</v>
      </c>
      <c r="I73" s="87"/>
      <c r="J73" s="14"/>
      <c r="K73" s="14"/>
      <c r="L73" s="14"/>
      <c r="M73" s="14"/>
    </row>
    <row r="74" spans="1:14" s="10" customFormat="1" ht="18.75" hidden="1" customHeight="1" x14ac:dyDescent="0.2">
      <c r="B74" s="74" t="s">
        <v>303</v>
      </c>
      <c r="C74" s="75"/>
      <c r="D74" s="76"/>
      <c r="E74" s="83">
        <v>0</v>
      </c>
      <c r="F74" s="84"/>
      <c r="G74" s="85"/>
      <c r="H74" s="86">
        <f>+E74/E77</f>
        <v>0</v>
      </c>
      <c r="I74" s="87"/>
      <c r="J74" s="14"/>
      <c r="K74" s="14"/>
      <c r="L74" s="14"/>
      <c r="M74" s="14"/>
    </row>
    <row r="75" spans="1:14" s="10" customFormat="1" ht="18.75" customHeight="1" x14ac:dyDescent="0.2">
      <c r="B75" s="74" t="s">
        <v>169</v>
      </c>
      <c r="C75" s="75"/>
      <c r="D75" s="76"/>
      <c r="E75" s="83">
        <v>65897327.979999997</v>
      </c>
      <c r="F75" s="84"/>
      <c r="G75" s="85"/>
      <c r="H75" s="86">
        <f>+E75/E77</f>
        <v>2.3815329451716782E-2</v>
      </c>
      <c r="I75" s="87"/>
      <c r="J75" s="14"/>
      <c r="K75" s="14"/>
      <c r="L75" s="14"/>
      <c r="M75" s="14"/>
    </row>
    <row r="76" spans="1:14" s="10" customFormat="1" ht="18.75" hidden="1" customHeight="1" x14ac:dyDescent="0.2">
      <c r="B76" s="74" t="s">
        <v>282</v>
      </c>
      <c r="C76" s="75"/>
      <c r="D76" s="76"/>
      <c r="E76" s="83">
        <v>0</v>
      </c>
      <c r="F76" s="84"/>
      <c r="G76" s="85"/>
      <c r="H76" s="86">
        <f>+E76/E77</f>
        <v>0</v>
      </c>
      <c r="I76" s="87"/>
      <c r="J76" s="14"/>
      <c r="K76" s="14"/>
      <c r="L76" s="14"/>
      <c r="M76" s="14"/>
    </row>
    <row r="77" spans="1:14" s="10" customFormat="1" ht="23.25" customHeight="1" x14ac:dyDescent="0.2">
      <c r="B77" s="88" t="s">
        <v>126</v>
      </c>
      <c r="C77" s="89"/>
      <c r="D77" s="90"/>
      <c r="E77" s="91">
        <f>SUM(E70:G76)</f>
        <v>2767013075.0700002</v>
      </c>
      <c r="F77" s="92"/>
      <c r="G77" s="93"/>
      <c r="H77" s="94">
        <f>SUM(H70:I76)</f>
        <v>1</v>
      </c>
      <c r="I77" s="95"/>
      <c r="J77" s="14"/>
      <c r="K77" s="14"/>
      <c r="L77" s="14"/>
      <c r="M77" s="14"/>
    </row>
    <row r="78" spans="1:14" s="10" customFormat="1" ht="15" x14ac:dyDescent="0.2">
      <c r="A78" s="14"/>
      <c r="B78" s="14"/>
      <c r="C78" s="14"/>
      <c r="D78" s="14"/>
      <c r="E78" s="14"/>
      <c r="F78" s="14"/>
      <c r="G78" s="14"/>
      <c r="H78" s="14"/>
      <c r="I78" s="14"/>
      <c r="J78" s="14"/>
      <c r="K78" s="14"/>
      <c r="L78" s="14"/>
      <c r="M78" s="14"/>
    </row>
    <row r="79" spans="1:14" s="10" customFormat="1" ht="52.5" customHeight="1" x14ac:dyDescent="0.2">
      <c r="A79" s="14"/>
      <c r="B79" s="107" t="s">
        <v>362</v>
      </c>
      <c r="C79" s="107"/>
      <c r="D79" s="107"/>
      <c r="E79" s="107"/>
      <c r="F79" s="107"/>
      <c r="G79" s="107"/>
      <c r="H79" s="107"/>
      <c r="I79" s="107"/>
      <c r="J79" s="107"/>
      <c r="K79" s="107"/>
      <c r="L79" s="107"/>
      <c r="M79" s="107"/>
      <c r="N79" s="107"/>
    </row>
    <row r="80" spans="1:14" s="10" customFormat="1" ht="15" x14ac:dyDescent="0.2">
      <c r="A80" s="14"/>
      <c r="B80" s="14"/>
      <c r="C80" s="14"/>
      <c r="D80" s="14"/>
      <c r="E80" s="14"/>
      <c r="F80" s="14"/>
      <c r="G80" s="14"/>
      <c r="H80" s="14"/>
      <c r="I80" s="14"/>
      <c r="J80" s="14"/>
      <c r="K80" s="14"/>
      <c r="L80" s="14"/>
      <c r="M80" s="14"/>
    </row>
    <row r="81" spans="1:13" s="10" customFormat="1" x14ac:dyDescent="0.2">
      <c r="A81" s="13" t="s">
        <v>317</v>
      </c>
      <c r="B81" s="13"/>
      <c r="C81" s="13"/>
      <c r="D81" s="13"/>
      <c r="E81" s="13"/>
      <c r="F81" s="13"/>
      <c r="G81" s="13"/>
      <c r="H81" s="13"/>
      <c r="I81" s="13"/>
      <c r="J81" s="13"/>
      <c r="K81" s="13"/>
      <c r="L81" s="13"/>
      <c r="M81" s="13"/>
    </row>
    <row r="82" spans="1:13" s="10" customFormat="1" ht="6" customHeight="1" x14ac:dyDescent="0.2">
      <c r="A82" s="11"/>
      <c r="B82" s="11"/>
      <c r="C82" s="11"/>
      <c r="D82" s="11"/>
      <c r="E82" s="11"/>
      <c r="F82" s="11"/>
      <c r="G82" s="11"/>
      <c r="H82" s="11"/>
      <c r="I82" s="11"/>
      <c r="J82" s="11"/>
      <c r="K82" s="11"/>
      <c r="L82" s="11"/>
      <c r="M82" s="11"/>
    </row>
    <row r="83" spans="1:13" s="10" customFormat="1" x14ac:dyDescent="0.2">
      <c r="A83" s="11" t="s">
        <v>318</v>
      </c>
      <c r="B83" s="11"/>
      <c r="C83" s="11"/>
      <c r="D83" s="11"/>
      <c r="E83" s="11"/>
      <c r="F83" s="11"/>
      <c r="G83" s="11"/>
      <c r="H83" s="11"/>
      <c r="I83" s="11"/>
      <c r="J83" s="11"/>
      <c r="K83" s="11"/>
      <c r="L83" s="11"/>
      <c r="M83" s="11"/>
    </row>
    <row r="84" spans="1:13" s="10" customFormat="1" ht="6" customHeight="1" x14ac:dyDescent="0.2">
      <c r="A84" s="11"/>
      <c r="B84" s="11"/>
      <c r="C84" s="11"/>
      <c r="D84" s="11"/>
      <c r="E84" s="11"/>
      <c r="F84" s="11"/>
      <c r="G84" s="11"/>
      <c r="H84" s="11"/>
      <c r="I84" s="11"/>
      <c r="J84" s="11"/>
      <c r="K84" s="11"/>
      <c r="L84" s="11"/>
      <c r="M84" s="11"/>
    </row>
    <row r="85" spans="1:13" s="10" customFormat="1" x14ac:dyDescent="0.2">
      <c r="A85" s="11" t="s">
        <v>1</v>
      </c>
      <c r="B85" s="11"/>
      <c r="C85" s="11"/>
      <c r="D85" s="11"/>
      <c r="E85" s="11"/>
      <c r="F85" s="11"/>
      <c r="G85" s="11"/>
      <c r="H85" s="11"/>
      <c r="I85" s="11"/>
      <c r="J85" s="11"/>
      <c r="K85" s="11"/>
      <c r="L85" s="11"/>
      <c r="M85" s="11"/>
    </row>
    <row r="86" spans="1:13" s="10" customFormat="1" ht="19.5" customHeight="1" x14ac:dyDescent="0.2">
      <c r="A86" s="14" t="s">
        <v>375</v>
      </c>
      <c r="B86" s="14"/>
      <c r="C86" s="14"/>
      <c r="D86" s="14"/>
      <c r="E86" s="14"/>
      <c r="F86" s="14"/>
      <c r="G86" s="14"/>
      <c r="H86" s="14"/>
      <c r="I86" s="14"/>
      <c r="J86" s="14"/>
      <c r="K86" s="14"/>
      <c r="L86" s="14"/>
      <c r="M86" s="14"/>
    </row>
    <row r="87" spans="1:13" s="10" customFormat="1" ht="6" customHeight="1" x14ac:dyDescent="0.2">
      <c r="A87" s="14"/>
      <c r="B87" s="14"/>
      <c r="C87" s="14"/>
      <c r="D87" s="14"/>
      <c r="E87" s="14"/>
      <c r="F87" s="14"/>
      <c r="G87" s="14"/>
      <c r="H87" s="14"/>
      <c r="I87" s="14"/>
      <c r="J87" s="14"/>
      <c r="K87" s="14"/>
      <c r="L87" s="14"/>
      <c r="M87" s="14"/>
    </row>
    <row r="88" spans="1:13" s="10" customFormat="1" ht="25.5" x14ac:dyDescent="0.2">
      <c r="B88" s="14"/>
      <c r="C88" s="26" t="s">
        <v>2</v>
      </c>
      <c r="D88" s="77" t="s">
        <v>3</v>
      </c>
      <c r="E88" s="78"/>
      <c r="F88" s="79"/>
      <c r="G88" s="77" t="s">
        <v>4</v>
      </c>
      <c r="H88" s="79"/>
      <c r="I88" s="77" t="s">
        <v>257</v>
      </c>
      <c r="J88" s="79"/>
      <c r="L88" s="14"/>
    </row>
    <row r="89" spans="1:13" s="10" customFormat="1" ht="17.25" customHeight="1" x14ac:dyDescent="0.2">
      <c r="B89" s="14"/>
      <c r="C89" s="25" t="s">
        <v>6</v>
      </c>
      <c r="D89" s="55" t="s">
        <v>7</v>
      </c>
      <c r="E89" s="56"/>
      <c r="F89" s="57"/>
      <c r="G89" s="83">
        <v>205723.07</v>
      </c>
      <c r="H89" s="85"/>
      <c r="I89" s="69" t="s">
        <v>8</v>
      </c>
      <c r="J89" s="71"/>
      <c r="L89" s="14"/>
    </row>
    <row r="90" spans="1:13" s="10" customFormat="1" ht="17.25" customHeight="1" x14ac:dyDescent="0.2">
      <c r="B90" s="14"/>
      <c r="C90" s="25" t="s">
        <v>9</v>
      </c>
      <c r="D90" s="55" t="s">
        <v>10</v>
      </c>
      <c r="E90" s="56"/>
      <c r="F90" s="57"/>
      <c r="G90" s="83">
        <v>17600585.010000002</v>
      </c>
      <c r="H90" s="85"/>
      <c r="I90" s="69" t="s">
        <v>11</v>
      </c>
      <c r="J90" s="71"/>
      <c r="L90" s="14"/>
    </row>
    <row r="91" spans="1:13" s="10" customFormat="1" ht="17.25" customHeight="1" x14ac:dyDescent="0.2">
      <c r="B91" s="14"/>
      <c r="C91" s="25" t="s">
        <v>12</v>
      </c>
      <c r="D91" s="55" t="s">
        <v>13</v>
      </c>
      <c r="E91" s="56"/>
      <c r="F91" s="57"/>
      <c r="G91" s="83">
        <v>659267099.41999996</v>
      </c>
      <c r="H91" s="85"/>
      <c r="I91" s="69" t="s">
        <v>14</v>
      </c>
      <c r="J91" s="71"/>
      <c r="L91" s="14"/>
    </row>
    <row r="92" spans="1:13" s="10" customFormat="1" ht="17.25" customHeight="1" x14ac:dyDescent="0.2">
      <c r="B92" s="14"/>
      <c r="C92" s="88" t="s">
        <v>15</v>
      </c>
      <c r="D92" s="89"/>
      <c r="E92" s="89"/>
      <c r="F92" s="90"/>
      <c r="G92" s="91">
        <f>SUM(G89:H91)</f>
        <v>677073407.5</v>
      </c>
      <c r="H92" s="93"/>
      <c r="I92" s="18"/>
      <c r="J92" s="19"/>
      <c r="L92" s="14"/>
    </row>
    <row r="93" spans="1:13" s="10" customFormat="1" ht="6" customHeight="1" x14ac:dyDescent="0.2">
      <c r="A93" s="14"/>
      <c r="B93" s="14"/>
      <c r="C93" s="14"/>
      <c r="D93" s="14"/>
      <c r="E93" s="14"/>
      <c r="F93" s="14"/>
      <c r="G93" s="14"/>
      <c r="H93" s="20"/>
      <c r="I93" s="14"/>
      <c r="J93" s="14"/>
      <c r="K93" s="14"/>
      <c r="L93" s="14"/>
      <c r="M93" s="14"/>
    </row>
    <row r="94" spans="1:13" s="10" customFormat="1" ht="15" x14ac:dyDescent="0.2">
      <c r="A94" s="14" t="s">
        <v>376</v>
      </c>
      <c r="B94" s="14"/>
      <c r="C94" s="14"/>
      <c r="D94" s="14"/>
      <c r="E94" s="14"/>
      <c r="F94" s="14"/>
      <c r="G94" s="14"/>
      <c r="H94" s="14"/>
      <c r="I94" s="14"/>
      <c r="J94" s="14"/>
      <c r="K94" s="14"/>
      <c r="L94" s="14"/>
      <c r="M94" s="14"/>
    </row>
    <row r="95" spans="1:13" s="10" customFormat="1" ht="15" x14ac:dyDescent="0.2">
      <c r="A95" s="14" t="s">
        <v>247</v>
      </c>
      <c r="B95" s="14"/>
      <c r="C95" s="14"/>
      <c r="D95" s="14"/>
      <c r="E95" s="14"/>
      <c r="F95" s="14"/>
      <c r="G95" s="14"/>
      <c r="H95" s="14"/>
      <c r="I95" s="14"/>
      <c r="J95" s="14"/>
      <c r="K95" s="14"/>
      <c r="L95" s="14"/>
      <c r="M95" s="14"/>
    </row>
    <row r="96" spans="1:13" s="10" customFormat="1" ht="6" customHeight="1" x14ac:dyDescent="0.2">
      <c r="A96" s="14"/>
      <c r="B96" s="14"/>
      <c r="C96" s="14"/>
      <c r="D96" s="14"/>
      <c r="E96" s="14"/>
      <c r="F96" s="14"/>
      <c r="G96" s="14"/>
      <c r="H96" s="14"/>
      <c r="I96" s="14"/>
      <c r="J96" s="14"/>
      <c r="K96" s="14"/>
      <c r="L96" s="14"/>
      <c r="M96" s="14"/>
    </row>
    <row r="97" spans="1:15" s="10" customFormat="1" ht="24" customHeight="1" x14ac:dyDescent="0.2">
      <c r="B97" s="77" t="s">
        <v>16</v>
      </c>
      <c r="C97" s="79"/>
      <c r="D97" s="77" t="s">
        <v>17</v>
      </c>
      <c r="E97" s="78"/>
      <c r="F97" s="79"/>
      <c r="G97" s="77" t="s">
        <v>18</v>
      </c>
      <c r="H97" s="79"/>
      <c r="I97" s="77" t="s">
        <v>4</v>
      </c>
      <c r="J97" s="78"/>
      <c r="K97" s="102" t="s">
        <v>19</v>
      </c>
      <c r="L97" s="102"/>
      <c r="M97" s="102"/>
      <c r="N97" s="102"/>
    </row>
    <row r="98" spans="1:15" s="10" customFormat="1" ht="26.25" customHeight="1" x14ac:dyDescent="0.2">
      <c r="B98" s="100" t="s">
        <v>161</v>
      </c>
      <c r="C98" s="101"/>
      <c r="D98" s="55" t="s">
        <v>20</v>
      </c>
      <c r="E98" s="56"/>
      <c r="F98" s="57"/>
      <c r="G98" s="100" t="s">
        <v>21</v>
      </c>
      <c r="H98" s="101"/>
      <c r="I98" s="58">
        <v>1656441.06</v>
      </c>
      <c r="J98" s="106"/>
      <c r="K98" s="109" t="s">
        <v>22</v>
      </c>
      <c r="L98" s="109"/>
      <c r="M98" s="109"/>
      <c r="N98" s="109"/>
    </row>
    <row r="99" spans="1:15" s="10" customFormat="1" ht="26.25" customHeight="1" x14ac:dyDescent="0.2">
      <c r="B99" s="100" t="s">
        <v>162</v>
      </c>
      <c r="C99" s="101"/>
      <c r="D99" s="55" t="s">
        <v>23</v>
      </c>
      <c r="E99" s="56"/>
      <c r="F99" s="57"/>
      <c r="G99" s="100" t="s">
        <v>21</v>
      </c>
      <c r="H99" s="101"/>
      <c r="I99" s="58">
        <v>1500814.43</v>
      </c>
      <c r="J99" s="106"/>
      <c r="K99" s="109" t="s">
        <v>24</v>
      </c>
      <c r="L99" s="109"/>
      <c r="M99" s="109"/>
      <c r="N99" s="109"/>
    </row>
    <row r="100" spans="1:15" s="10" customFormat="1" ht="26.25" customHeight="1" x14ac:dyDescent="0.2">
      <c r="B100" s="100" t="s">
        <v>163</v>
      </c>
      <c r="C100" s="101"/>
      <c r="D100" s="55" t="s">
        <v>159</v>
      </c>
      <c r="E100" s="56"/>
      <c r="F100" s="57"/>
      <c r="G100" s="100" t="s">
        <v>21</v>
      </c>
      <c r="H100" s="101"/>
      <c r="I100" s="58">
        <v>222023.24</v>
      </c>
      <c r="J100" s="106"/>
      <c r="K100" s="109" t="s">
        <v>25</v>
      </c>
      <c r="L100" s="109"/>
      <c r="M100" s="109"/>
      <c r="N100" s="109"/>
    </row>
    <row r="101" spans="1:15" s="10" customFormat="1" ht="26.25" customHeight="1" x14ac:dyDescent="0.2">
      <c r="B101" s="100" t="s">
        <v>164</v>
      </c>
      <c r="C101" s="101"/>
      <c r="D101" s="55" t="s">
        <v>26</v>
      </c>
      <c r="E101" s="56"/>
      <c r="F101" s="57"/>
      <c r="G101" s="100" t="s">
        <v>21</v>
      </c>
      <c r="H101" s="101"/>
      <c r="I101" s="58">
        <v>4354070.7300000004</v>
      </c>
      <c r="J101" s="106"/>
      <c r="K101" s="109" t="s">
        <v>29</v>
      </c>
      <c r="L101" s="109"/>
      <c r="M101" s="109"/>
      <c r="N101" s="109"/>
    </row>
    <row r="102" spans="1:15" s="10" customFormat="1" ht="26.25" customHeight="1" x14ac:dyDescent="0.2">
      <c r="B102" s="100" t="s">
        <v>165</v>
      </c>
      <c r="C102" s="101"/>
      <c r="D102" s="55" t="s">
        <v>158</v>
      </c>
      <c r="E102" s="56"/>
      <c r="F102" s="57"/>
      <c r="G102" s="100" t="s">
        <v>21</v>
      </c>
      <c r="H102" s="101"/>
      <c r="I102" s="58">
        <v>15000</v>
      </c>
      <c r="J102" s="106"/>
      <c r="K102" s="109" t="s">
        <v>252</v>
      </c>
      <c r="L102" s="109"/>
      <c r="M102" s="109"/>
      <c r="N102" s="109"/>
    </row>
    <row r="103" spans="1:15" s="10" customFormat="1" ht="42" customHeight="1" x14ac:dyDescent="0.2">
      <c r="B103" s="100" t="s">
        <v>166</v>
      </c>
      <c r="C103" s="101"/>
      <c r="D103" s="55" t="s">
        <v>160</v>
      </c>
      <c r="E103" s="56"/>
      <c r="F103" s="57"/>
      <c r="G103" s="100" t="s">
        <v>21</v>
      </c>
      <c r="H103" s="101"/>
      <c r="I103" s="58">
        <v>2481250.2200000002</v>
      </c>
      <c r="J103" s="106"/>
      <c r="K103" s="109" t="s">
        <v>253</v>
      </c>
      <c r="L103" s="109"/>
      <c r="M103" s="109"/>
      <c r="N103" s="109"/>
    </row>
    <row r="104" spans="1:15" s="10" customFormat="1" ht="26.25" customHeight="1" x14ac:dyDescent="0.2">
      <c r="B104" s="100" t="s">
        <v>259</v>
      </c>
      <c r="C104" s="101"/>
      <c r="D104" s="55" t="s">
        <v>260</v>
      </c>
      <c r="E104" s="56"/>
      <c r="F104" s="57"/>
      <c r="G104" s="100" t="s">
        <v>21</v>
      </c>
      <c r="H104" s="101"/>
      <c r="I104" s="58">
        <v>5553.84</v>
      </c>
      <c r="J104" s="106"/>
      <c r="K104" s="109" t="s">
        <v>27</v>
      </c>
      <c r="L104" s="109"/>
      <c r="M104" s="109"/>
      <c r="N104" s="109"/>
    </row>
    <row r="105" spans="1:15" s="10" customFormat="1" ht="26.25" customHeight="1" x14ac:dyDescent="0.2">
      <c r="B105" s="100" t="s">
        <v>168</v>
      </c>
      <c r="C105" s="101"/>
      <c r="D105" s="55" t="s">
        <v>26</v>
      </c>
      <c r="E105" s="56"/>
      <c r="F105" s="57"/>
      <c r="G105" s="100" t="s">
        <v>28</v>
      </c>
      <c r="H105" s="101"/>
      <c r="I105" s="58">
        <v>177209.62</v>
      </c>
      <c r="J105" s="106"/>
      <c r="K105" s="109" t="s">
        <v>29</v>
      </c>
      <c r="L105" s="109"/>
      <c r="M105" s="109"/>
      <c r="N105" s="109"/>
    </row>
    <row r="106" spans="1:15" s="10" customFormat="1" ht="26.25" customHeight="1" x14ac:dyDescent="0.2">
      <c r="B106" s="100" t="s">
        <v>167</v>
      </c>
      <c r="C106" s="101"/>
      <c r="D106" s="55" t="s">
        <v>30</v>
      </c>
      <c r="E106" s="56"/>
      <c r="F106" s="57"/>
      <c r="G106" s="100" t="s">
        <v>28</v>
      </c>
      <c r="H106" s="101"/>
      <c r="I106" s="58">
        <v>156501.84</v>
      </c>
      <c r="J106" s="106"/>
      <c r="K106" s="109" t="s">
        <v>31</v>
      </c>
      <c r="L106" s="109"/>
      <c r="M106" s="109"/>
      <c r="N106" s="109"/>
    </row>
    <row r="107" spans="1:15" s="10" customFormat="1" ht="26.25" customHeight="1" x14ac:dyDescent="0.2">
      <c r="B107" s="100">
        <v>4054325196</v>
      </c>
      <c r="C107" s="101"/>
      <c r="D107" s="55" t="s">
        <v>32</v>
      </c>
      <c r="E107" s="56"/>
      <c r="F107" s="57"/>
      <c r="G107" s="100" t="s">
        <v>33</v>
      </c>
      <c r="H107" s="101"/>
      <c r="I107" s="58">
        <v>1477582.09</v>
      </c>
      <c r="J107" s="106"/>
      <c r="K107" s="109" t="s">
        <v>31</v>
      </c>
      <c r="L107" s="109"/>
      <c r="M107" s="109"/>
      <c r="N107" s="109"/>
    </row>
    <row r="108" spans="1:15" s="10" customFormat="1" ht="26.25" customHeight="1" x14ac:dyDescent="0.2">
      <c r="B108" s="100" t="s">
        <v>34</v>
      </c>
      <c r="C108" s="101"/>
      <c r="D108" s="55" t="s">
        <v>26</v>
      </c>
      <c r="E108" s="56"/>
      <c r="F108" s="57"/>
      <c r="G108" s="100" t="s">
        <v>35</v>
      </c>
      <c r="H108" s="101"/>
      <c r="I108" s="58">
        <v>282109.62</v>
      </c>
      <c r="J108" s="106"/>
      <c r="K108" s="109" t="s">
        <v>29</v>
      </c>
      <c r="L108" s="109"/>
      <c r="M108" s="109"/>
      <c r="N108" s="109"/>
    </row>
    <row r="109" spans="1:15" s="10" customFormat="1" ht="26.25" customHeight="1" x14ac:dyDescent="0.2">
      <c r="B109" s="100" t="s">
        <v>36</v>
      </c>
      <c r="C109" s="101"/>
      <c r="D109" s="55" t="s">
        <v>30</v>
      </c>
      <c r="E109" s="56"/>
      <c r="F109" s="57"/>
      <c r="G109" s="100" t="s">
        <v>35</v>
      </c>
      <c r="H109" s="101"/>
      <c r="I109" s="58">
        <v>271813.03000000003</v>
      </c>
      <c r="J109" s="106"/>
      <c r="K109" s="109" t="s">
        <v>31</v>
      </c>
      <c r="L109" s="109"/>
      <c r="M109" s="109"/>
      <c r="N109" s="109"/>
    </row>
    <row r="110" spans="1:15" s="10" customFormat="1" ht="26.25" customHeight="1" x14ac:dyDescent="0.2">
      <c r="B110" s="100" t="s">
        <v>405</v>
      </c>
      <c r="C110" s="101"/>
      <c r="D110" s="55" t="s">
        <v>32</v>
      </c>
      <c r="E110" s="56"/>
      <c r="F110" s="57"/>
      <c r="G110" s="100" t="s">
        <v>38</v>
      </c>
      <c r="H110" s="101"/>
      <c r="I110" s="58">
        <v>5000215.29</v>
      </c>
      <c r="J110" s="106"/>
      <c r="K110" s="109" t="s">
        <v>37</v>
      </c>
      <c r="L110" s="109"/>
      <c r="M110" s="109"/>
      <c r="N110" s="109"/>
    </row>
    <row r="111" spans="1:15" s="10" customFormat="1" ht="26.25" customHeight="1" x14ac:dyDescent="0.2">
      <c r="B111" s="88" t="s">
        <v>15</v>
      </c>
      <c r="C111" s="89"/>
      <c r="D111" s="89"/>
      <c r="E111" s="89"/>
      <c r="F111" s="89"/>
      <c r="G111" s="89"/>
      <c r="H111" s="90"/>
      <c r="I111" s="91">
        <f>SUM(I98:J110)</f>
        <v>17600585.009999998</v>
      </c>
      <c r="J111" s="92"/>
      <c r="K111" s="108"/>
      <c r="L111" s="108"/>
      <c r="M111" s="108"/>
      <c r="N111" s="108"/>
      <c r="O111" s="28"/>
    </row>
    <row r="112" spans="1:15" s="10" customFormat="1" ht="6" customHeight="1" x14ac:dyDescent="0.2">
      <c r="A112" s="23"/>
      <c r="B112" s="23"/>
      <c r="C112" s="23"/>
      <c r="D112" s="23"/>
      <c r="E112" s="23"/>
      <c r="F112" s="23"/>
      <c r="G112" s="23"/>
      <c r="H112" s="23"/>
      <c r="I112" s="21"/>
      <c r="J112" s="23"/>
      <c r="K112" s="23"/>
      <c r="L112" s="23"/>
      <c r="M112" s="23"/>
      <c r="N112" s="23"/>
      <c r="O112" s="23"/>
    </row>
    <row r="113" spans="1:15" s="10" customFormat="1" ht="30" customHeight="1" x14ac:dyDescent="0.2">
      <c r="A113" s="23"/>
      <c r="B113" s="107" t="s">
        <v>377</v>
      </c>
      <c r="C113" s="107"/>
      <c r="D113" s="107"/>
      <c r="E113" s="107"/>
      <c r="F113" s="107"/>
      <c r="G113" s="107"/>
      <c r="H113" s="107"/>
      <c r="I113" s="107"/>
      <c r="J113" s="107"/>
      <c r="K113" s="107"/>
      <c r="L113" s="107"/>
      <c r="M113" s="107"/>
      <c r="N113" s="107"/>
      <c r="O113" s="24"/>
    </row>
    <row r="114" spans="1:15" s="10" customFormat="1" ht="54" customHeight="1" x14ac:dyDescent="0.2">
      <c r="A114" s="23"/>
      <c r="B114" s="107" t="s">
        <v>352</v>
      </c>
      <c r="C114" s="107"/>
      <c r="D114" s="107"/>
      <c r="E114" s="107"/>
      <c r="F114" s="107"/>
      <c r="G114" s="107"/>
      <c r="H114" s="107"/>
      <c r="I114" s="107"/>
      <c r="J114" s="107"/>
      <c r="K114" s="107"/>
      <c r="L114" s="107"/>
      <c r="M114" s="107"/>
      <c r="N114" s="107"/>
      <c r="O114" s="24"/>
    </row>
    <row r="115" spans="1:15" s="10" customFormat="1" ht="6" customHeight="1" x14ac:dyDescent="0.2">
      <c r="A115" s="23"/>
      <c r="B115" s="107"/>
      <c r="C115" s="107"/>
      <c r="D115" s="107"/>
      <c r="E115" s="107"/>
      <c r="F115" s="107"/>
      <c r="G115" s="107"/>
      <c r="H115" s="107"/>
      <c r="I115" s="107"/>
      <c r="J115" s="107"/>
      <c r="K115" s="107"/>
      <c r="L115" s="107"/>
      <c r="M115" s="107"/>
      <c r="N115" s="107"/>
      <c r="O115" s="24"/>
    </row>
    <row r="116" spans="1:15" s="10" customFormat="1" ht="15" x14ac:dyDescent="0.2">
      <c r="A116" s="104" t="s">
        <v>378</v>
      </c>
      <c r="B116" s="104"/>
      <c r="C116" s="104"/>
      <c r="D116" s="104"/>
      <c r="E116" s="104"/>
      <c r="F116" s="104"/>
      <c r="G116" s="104"/>
      <c r="H116" s="104"/>
      <c r="I116" s="104"/>
      <c r="J116" s="104"/>
      <c r="K116" s="104"/>
      <c r="L116" s="104"/>
      <c r="M116" s="104"/>
      <c r="N116" s="105"/>
      <c r="O116" s="105"/>
    </row>
    <row r="117" spans="1:15" s="10" customFormat="1" ht="6" customHeight="1" x14ac:dyDescent="0.2">
      <c r="A117" s="14"/>
      <c r="B117" s="14"/>
      <c r="C117" s="14"/>
      <c r="D117" s="14"/>
      <c r="E117" s="14"/>
      <c r="F117" s="14"/>
      <c r="G117" s="14"/>
      <c r="H117" s="14"/>
      <c r="I117" s="14"/>
      <c r="J117" s="14"/>
      <c r="K117" s="14"/>
      <c r="L117" s="14"/>
      <c r="M117" s="14"/>
    </row>
    <row r="118" spans="1:15" s="10" customFormat="1" ht="24" customHeight="1" x14ac:dyDescent="0.2">
      <c r="B118" s="102" t="s">
        <v>16</v>
      </c>
      <c r="C118" s="102"/>
      <c r="D118" s="102" t="s">
        <v>17</v>
      </c>
      <c r="E118" s="102"/>
      <c r="F118" s="102"/>
      <c r="G118" s="102"/>
      <c r="H118" s="102" t="s">
        <v>18</v>
      </c>
      <c r="I118" s="102"/>
      <c r="J118" s="102" t="s">
        <v>4</v>
      </c>
      <c r="K118" s="102"/>
      <c r="L118" s="102" t="s">
        <v>39</v>
      </c>
      <c r="M118" s="102"/>
    </row>
    <row r="119" spans="1:15" s="10" customFormat="1" ht="24" hidden="1" customHeight="1" x14ac:dyDescent="0.2">
      <c r="B119" s="103">
        <v>1372426951</v>
      </c>
      <c r="C119" s="103"/>
      <c r="D119" s="133" t="s">
        <v>40</v>
      </c>
      <c r="E119" s="133"/>
      <c r="F119" s="133"/>
      <c r="G119" s="34"/>
      <c r="H119" s="103" t="s">
        <v>21</v>
      </c>
      <c r="I119" s="103"/>
      <c r="J119" s="54">
        <v>0</v>
      </c>
      <c r="K119" s="54"/>
      <c r="L119" s="103">
        <v>1</v>
      </c>
      <c r="M119" s="103"/>
    </row>
    <row r="120" spans="1:15" s="10" customFormat="1" ht="29.25" customHeight="1" x14ac:dyDescent="0.2">
      <c r="B120" s="103" t="s">
        <v>261</v>
      </c>
      <c r="C120" s="103"/>
      <c r="D120" s="109" t="s">
        <v>40</v>
      </c>
      <c r="E120" s="109"/>
      <c r="F120" s="109"/>
      <c r="G120" s="109"/>
      <c r="H120" s="103" t="s">
        <v>21</v>
      </c>
      <c r="I120" s="103"/>
      <c r="J120" s="54">
        <v>0</v>
      </c>
      <c r="K120" s="54"/>
      <c r="L120" s="103" t="s">
        <v>265</v>
      </c>
      <c r="M120" s="103"/>
    </row>
    <row r="121" spans="1:15" s="10" customFormat="1" ht="27.75" customHeight="1" x14ac:dyDescent="0.2">
      <c r="B121" s="103" t="s">
        <v>275</v>
      </c>
      <c r="C121" s="103"/>
      <c r="D121" s="109" t="s">
        <v>40</v>
      </c>
      <c r="E121" s="109"/>
      <c r="F121" s="109"/>
      <c r="G121" s="109"/>
      <c r="H121" s="103" t="s">
        <v>21</v>
      </c>
      <c r="I121" s="103"/>
      <c r="J121" s="54">
        <v>3860000</v>
      </c>
      <c r="K121" s="54"/>
      <c r="L121" s="103" t="s">
        <v>274</v>
      </c>
      <c r="M121" s="103"/>
    </row>
    <row r="122" spans="1:15" s="10" customFormat="1" ht="24" hidden="1" customHeight="1" x14ac:dyDescent="0.2">
      <c r="B122" s="103">
        <v>503630896</v>
      </c>
      <c r="C122" s="103"/>
      <c r="D122" s="133" t="s">
        <v>40</v>
      </c>
      <c r="E122" s="133"/>
      <c r="F122" s="133"/>
      <c r="G122" s="34"/>
      <c r="H122" s="103" t="s">
        <v>41</v>
      </c>
      <c r="I122" s="103"/>
      <c r="J122" s="54">
        <v>0</v>
      </c>
      <c r="K122" s="54"/>
      <c r="L122" s="103" t="s">
        <v>262</v>
      </c>
      <c r="M122" s="103"/>
    </row>
    <row r="123" spans="1:15" s="10" customFormat="1" ht="24" hidden="1" customHeight="1" x14ac:dyDescent="0.2">
      <c r="B123" s="103" t="s">
        <v>42</v>
      </c>
      <c r="C123" s="103"/>
      <c r="D123" s="133" t="s">
        <v>40</v>
      </c>
      <c r="E123" s="133"/>
      <c r="F123" s="133"/>
      <c r="G123" s="34"/>
      <c r="H123" s="103" t="s">
        <v>43</v>
      </c>
      <c r="I123" s="103"/>
      <c r="J123" s="54">
        <v>0</v>
      </c>
      <c r="K123" s="54"/>
      <c r="L123" s="103" t="s">
        <v>263</v>
      </c>
      <c r="M123" s="103"/>
    </row>
    <row r="124" spans="1:15" s="10" customFormat="1" ht="24" hidden="1" customHeight="1" x14ac:dyDescent="0.2">
      <c r="B124" s="103">
        <v>21504579585</v>
      </c>
      <c r="C124" s="103"/>
      <c r="D124" s="133" t="s">
        <v>40</v>
      </c>
      <c r="E124" s="133"/>
      <c r="F124" s="133"/>
      <c r="G124" s="34"/>
      <c r="H124" s="103" t="s">
        <v>38</v>
      </c>
      <c r="I124" s="103"/>
      <c r="J124" s="54">
        <v>0</v>
      </c>
      <c r="K124" s="54"/>
      <c r="L124" s="103" t="s">
        <v>264</v>
      </c>
      <c r="M124" s="103"/>
    </row>
    <row r="125" spans="1:15" s="10" customFormat="1" ht="25.5" customHeight="1" x14ac:dyDescent="0.2">
      <c r="B125" s="103" t="s">
        <v>277</v>
      </c>
      <c r="C125" s="103"/>
      <c r="D125" s="109" t="s">
        <v>40</v>
      </c>
      <c r="E125" s="109"/>
      <c r="F125" s="109"/>
      <c r="G125" s="109"/>
      <c r="H125" s="103" t="s">
        <v>21</v>
      </c>
      <c r="I125" s="103"/>
      <c r="J125" s="54">
        <v>0</v>
      </c>
      <c r="K125" s="54"/>
      <c r="L125" s="103" t="s">
        <v>262</v>
      </c>
      <c r="M125" s="103"/>
    </row>
    <row r="126" spans="1:15" s="10" customFormat="1" ht="30.75" customHeight="1" x14ac:dyDescent="0.2">
      <c r="B126" s="103" t="s">
        <v>405</v>
      </c>
      <c r="C126" s="103"/>
      <c r="D126" s="109" t="s">
        <v>40</v>
      </c>
      <c r="E126" s="109"/>
      <c r="F126" s="109"/>
      <c r="G126" s="109"/>
      <c r="H126" s="103" t="s">
        <v>38</v>
      </c>
      <c r="I126" s="103"/>
      <c r="J126" s="54">
        <v>655407099.41999996</v>
      </c>
      <c r="K126" s="54"/>
      <c r="L126" s="103" t="s">
        <v>263</v>
      </c>
      <c r="M126" s="103"/>
    </row>
    <row r="127" spans="1:15" s="10" customFormat="1" ht="18" customHeight="1" x14ac:dyDescent="0.2">
      <c r="B127" s="80" t="s">
        <v>15</v>
      </c>
      <c r="C127" s="80"/>
      <c r="D127" s="80"/>
      <c r="E127" s="80"/>
      <c r="F127" s="80"/>
      <c r="G127" s="80"/>
      <c r="H127" s="88"/>
      <c r="I127" s="90"/>
      <c r="J127" s="63">
        <f>SUM(J119:K126)</f>
        <v>659267099.41999996</v>
      </c>
      <c r="K127" s="63"/>
      <c r="L127" s="102"/>
      <c r="M127" s="102"/>
    </row>
    <row r="128" spans="1:15" s="10" customFormat="1" ht="6" customHeight="1" x14ac:dyDescent="0.2">
      <c r="A128" s="23"/>
      <c r="B128" s="23"/>
      <c r="C128" s="23"/>
      <c r="D128" s="23"/>
      <c r="E128" s="23"/>
      <c r="F128" s="23"/>
      <c r="G128" s="23"/>
      <c r="H128" s="23"/>
      <c r="I128" s="23"/>
      <c r="J128" s="23"/>
      <c r="K128" s="23"/>
      <c r="L128" s="23"/>
      <c r="M128" s="23"/>
      <c r="N128" s="23"/>
      <c r="O128" s="23"/>
    </row>
    <row r="129" spans="1:15" s="10" customFormat="1" ht="30" hidden="1" customHeight="1" x14ac:dyDescent="0.2">
      <c r="B129" s="132" t="s">
        <v>270</v>
      </c>
      <c r="C129" s="132"/>
      <c r="D129" s="132"/>
      <c r="E129" s="132"/>
      <c r="F129" s="132"/>
      <c r="G129" s="132"/>
      <c r="H129" s="132"/>
      <c r="I129" s="132"/>
      <c r="J129" s="132"/>
      <c r="K129" s="132"/>
      <c r="L129" s="132"/>
      <c r="M129" s="132"/>
      <c r="N129" s="132"/>
      <c r="O129" s="23"/>
    </row>
    <row r="130" spans="1:15" s="10" customFormat="1" ht="15" x14ac:dyDescent="0.2">
      <c r="B130" s="132" t="s">
        <v>330</v>
      </c>
      <c r="C130" s="132"/>
      <c r="D130" s="132"/>
      <c r="E130" s="132"/>
      <c r="F130" s="132"/>
      <c r="G130" s="132"/>
      <c r="H130" s="132"/>
      <c r="I130" s="132"/>
      <c r="J130" s="132"/>
      <c r="K130" s="132"/>
      <c r="L130" s="132"/>
      <c r="M130" s="132"/>
      <c r="N130" s="132"/>
      <c r="O130" s="23"/>
    </row>
    <row r="131" spans="1:15" s="10" customFormat="1" ht="30" customHeight="1" x14ac:dyDescent="0.2">
      <c r="B131" s="132" t="s">
        <v>379</v>
      </c>
      <c r="C131" s="132"/>
      <c r="D131" s="132"/>
      <c r="E131" s="132"/>
      <c r="F131" s="132"/>
      <c r="G131" s="132"/>
      <c r="H131" s="132"/>
      <c r="I131" s="132"/>
      <c r="J131" s="132"/>
      <c r="K131" s="132"/>
      <c r="L131" s="132"/>
      <c r="M131" s="132"/>
      <c r="N131" s="132"/>
      <c r="O131" s="23"/>
    </row>
    <row r="132" spans="1:15" s="10" customFormat="1" ht="30" hidden="1" customHeight="1" x14ac:dyDescent="0.2">
      <c r="B132" s="132" t="s">
        <v>271</v>
      </c>
      <c r="C132" s="132"/>
      <c r="D132" s="132"/>
      <c r="E132" s="132"/>
      <c r="F132" s="132"/>
      <c r="G132" s="132"/>
      <c r="H132" s="132"/>
      <c r="I132" s="132"/>
      <c r="J132" s="132"/>
      <c r="K132" s="132"/>
      <c r="L132" s="132"/>
      <c r="M132" s="132"/>
      <c r="N132" s="132"/>
      <c r="O132" s="23"/>
    </row>
    <row r="133" spans="1:15" s="10" customFormat="1" ht="30" hidden="1" customHeight="1" x14ac:dyDescent="0.2">
      <c r="B133" s="132" t="s">
        <v>272</v>
      </c>
      <c r="C133" s="132"/>
      <c r="D133" s="132"/>
      <c r="E133" s="132"/>
      <c r="F133" s="132"/>
      <c r="G133" s="132"/>
      <c r="H133" s="132"/>
      <c r="I133" s="132"/>
      <c r="J133" s="132"/>
      <c r="K133" s="132"/>
      <c r="L133" s="132"/>
      <c r="M133" s="132"/>
      <c r="N133" s="132"/>
      <c r="O133" s="23"/>
    </row>
    <row r="134" spans="1:15" s="10" customFormat="1" ht="30" hidden="1" customHeight="1" x14ac:dyDescent="0.2">
      <c r="B134" s="132" t="s">
        <v>273</v>
      </c>
      <c r="C134" s="132"/>
      <c r="D134" s="132"/>
      <c r="E134" s="132"/>
      <c r="F134" s="132"/>
      <c r="G134" s="132"/>
      <c r="H134" s="132"/>
      <c r="I134" s="132"/>
      <c r="J134" s="132"/>
      <c r="K134" s="132"/>
      <c r="L134" s="132"/>
      <c r="M134" s="132"/>
      <c r="N134" s="132"/>
      <c r="O134" s="23"/>
    </row>
    <row r="135" spans="1:15" s="10" customFormat="1" ht="31.5" customHeight="1" x14ac:dyDescent="0.2">
      <c r="B135" s="132" t="s">
        <v>334</v>
      </c>
      <c r="C135" s="132"/>
      <c r="D135" s="132"/>
      <c r="E135" s="132"/>
      <c r="F135" s="132"/>
      <c r="G135" s="132"/>
      <c r="H135" s="132"/>
      <c r="I135" s="132"/>
      <c r="J135" s="132"/>
      <c r="K135" s="132"/>
      <c r="L135" s="132"/>
      <c r="M135" s="132"/>
      <c r="N135" s="132"/>
      <c r="O135" s="23"/>
    </row>
    <row r="136" spans="1:15" s="10" customFormat="1" ht="28.5" customHeight="1" x14ac:dyDescent="0.2">
      <c r="B136" s="132" t="s">
        <v>380</v>
      </c>
      <c r="C136" s="132"/>
      <c r="D136" s="132"/>
      <c r="E136" s="132"/>
      <c r="F136" s="132"/>
      <c r="G136" s="132"/>
      <c r="H136" s="132"/>
      <c r="I136" s="132"/>
      <c r="J136" s="132"/>
      <c r="K136" s="132"/>
      <c r="L136" s="132"/>
      <c r="M136" s="132"/>
      <c r="N136" s="132"/>
      <c r="O136" s="23"/>
    </row>
    <row r="137" spans="1:15" s="10" customFormat="1" ht="6" customHeight="1" x14ac:dyDescent="0.2">
      <c r="A137" s="11"/>
      <c r="B137" s="15"/>
      <c r="C137" s="15"/>
      <c r="D137" s="15"/>
      <c r="E137" s="15"/>
      <c r="F137" s="15"/>
      <c r="G137" s="15"/>
      <c r="H137" s="15"/>
      <c r="I137" s="15"/>
      <c r="J137" s="15"/>
      <c r="K137" s="15"/>
      <c r="L137" s="15"/>
      <c r="M137" s="15"/>
      <c r="N137" s="16"/>
      <c r="O137" s="16"/>
    </row>
    <row r="138" spans="1:15" s="10" customFormat="1" x14ac:dyDescent="0.2">
      <c r="A138" s="11" t="s">
        <v>319</v>
      </c>
      <c r="B138" s="11"/>
      <c r="C138" s="11"/>
      <c r="D138" s="11"/>
      <c r="E138" s="11"/>
      <c r="F138" s="11"/>
      <c r="G138" s="11"/>
      <c r="H138" s="11"/>
      <c r="I138" s="11"/>
      <c r="J138" s="11"/>
      <c r="K138" s="11"/>
      <c r="L138" s="11"/>
      <c r="M138" s="11"/>
    </row>
    <row r="139" spans="1:15" s="10" customFormat="1" ht="6" customHeight="1" x14ac:dyDescent="0.2">
      <c r="A139" s="11"/>
      <c r="B139" s="11"/>
      <c r="C139" s="11"/>
      <c r="D139" s="11"/>
      <c r="E139" s="11"/>
      <c r="F139" s="11"/>
      <c r="G139" s="11"/>
      <c r="H139" s="11"/>
      <c r="I139" s="11"/>
      <c r="J139" s="11"/>
      <c r="K139" s="11"/>
      <c r="L139" s="11"/>
      <c r="M139" s="11"/>
    </row>
    <row r="140" spans="1:15" s="10" customFormat="1" x14ac:dyDescent="0.2">
      <c r="A140" s="11" t="s">
        <v>44</v>
      </c>
      <c r="B140" s="11"/>
      <c r="C140" s="11"/>
      <c r="D140" s="11"/>
      <c r="E140" s="11"/>
      <c r="F140" s="11"/>
      <c r="G140" s="11"/>
      <c r="H140" s="11"/>
      <c r="I140" s="11"/>
      <c r="J140" s="11"/>
      <c r="K140" s="11"/>
      <c r="L140" s="11"/>
      <c r="M140" s="11"/>
    </row>
    <row r="141" spans="1:15" s="10" customFormat="1" ht="30" customHeight="1" x14ac:dyDescent="0.2">
      <c r="A141" s="104" t="s">
        <v>383</v>
      </c>
      <c r="B141" s="104"/>
      <c r="C141" s="104"/>
      <c r="D141" s="104"/>
      <c r="E141" s="104"/>
      <c r="F141" s="104"/>
      <c r="G141" s="104"/>
      <c r="H141" s="104"/>
      <c r="I141" s="104"/>
      <c r="J141" s="104"/>
      <c r="K141" s="104"/>
      <c r="L141" s="104"/>
      <c r="M141" s="104"/>
      <c r="N141" s="105"/>
      <c r="O141" s="105"/>
    </row>
    <row r="142" spans="1:15" s="10" customFormat="1" ht="30" customHeight="1" x14ac:dyDescent="0.2">
      <c r="B142" s="26" t="s">
        <v>2</v>
      </c>
      <c r="C142" s="77" t="s">
        <v>3</v>
      </c>
      <c r="D142" s="78"/>
      <c r="E142" s="78"/>
      <c r="F142" s="79"/>
      <c r="G142" s="77" t="s">
        <v>4</v>
      </c>
      <c r="H142" s="79"/>
      <c r="I142" s="77" t="s">
        <v>5</v>
      </c>
      <c r="J142" s="79"/>
      <c r="K142" s="14"/>
      <c r="L142" s="14"/>
      <c r="M142" s="14"/>
    </row>
    <row r="143" spans="1:15" s="10" customFormat="1" ht="18" customHeight="1" x14ac:dyDescent="0.2">
      <c r="B143" s="25" t="s">
        <v>45</v>
      </c>
      <c r="C143" s="55" t="s">
        <v>46</v>
      </c>
      <c r="D143" s="56"/>
      <c r="E143" s="56"/>
      <c r="F143" s="57"/>
      <c r="G143" s="58">
        <v>2035285.26</v>
      </c>
      <c r="H143" s="59"/>
      <c r="I143" s="100" t="s">
        <v>8</v>
      </c>
      <c r="J143" s="101"/>
      <c r="K143" s="31"/>
      <c r="L143" s="14"/>
      <c r="M143" s="14"/>
    </row>
    <row r="144" spans="1:15" s="10" customFormat="1" ht="24" customHeight="1" x14ac:dyDescent="0.2">
      <c r="B144" s="25" t="s">
        <v>47</v>
      </c>
      <c r="C144" s="55" t="s">
        <v>48</v>
      </c>
      <c r="D144" s="56"/>
      <c r="E144" s="56"/>
      <c r="F144" s="57"/>
      <c r="G144" s="83">
        <v>6450340.21</v>
      </c>
      <c r="H144" s="85"/>
      <c r="I144" s="100" t="s">
        <v>11</v>
      </c>
      <c r="J144" s="101"/>
      <c r="K144" s="14"/>
      <c r="L144" s="14"/>
      <c r="M144" s="14"/>
    </row>
    <row r="145" spans="1:15" s="10" customFormat="1" ht="18" customHeight="1" x14ac:dyDescent="0.2">
      <c r="B145" s="88" t="s">
        <v>15</v>
      </c>
      <c r="C145" s="89"/>
      <c r="D145" s="89"/>
      <c r="E145" s="89"/>
      <c r="F145" s="90"/>
      <c r="G145" s="91">
        <f>SUM(G143:H144)</f>
        <v>8485625.4700000007</v>
      </c>
      <c r="H145" s="93"/>
      <c r="I145" s="77"/>
      <c r="J145" s="79"/>
      <c r="K145" s="14"/>
      <c r="L145" s="14"/>
      <c r="M145" s="14"/>
    </row>
    <row r="146" spans="1:15" s="10" customFormat="1" ht="6" customHeight="1" x14ac:dyDescent="0.2">
      <c r="A146" s="14"/>
      <c r="B146" s="14"/>
      <c r="C146" s="14"/>
      <c r="D146" s="14"/>
      <c r="E146" s="14"/>
      <c r="F146" s="14"/>
      <c r="G146" s="14"/>
      <c r="H146" s="14"/>
      <c r="I146" s="14"/>
      <c r="J146" s="14"/>
      <c r="K146" s="14"/>
      <c r="L146" s="14"/>
      <c r="M146" s="14"/>
    </row>
    <row r="147" spans="1:15" s="10" customFormat="1" ht="15" x14ac:dyDescent="0.2">
      <c r="A147" s="104" t="s">
        <v>248</v>
      </c>
      <c r="B147" s="104"/>
      <c r="C147" s="104"/>
      <c r="D147" s="104"/>
      <c r="E147" s="104"/>
      <c r="F147" s="104"/>
      <c r="G147" s="104"/>
      <c r="H147" s="104"/>
      <c r="I147" s="104"/>
      <c r="J147" s="104"/>
      <c r="K147" s="104"/>
      <c r="L147" s="104"/>
      <c r="M147" s="104"/>
      <c r="N147" s="105"/>
      <c r="O147" s="105"/>
    </row>
    <row r="148" spans="1:15" s="10" customFormat="1" ht="30" customHeight="1" x14ac:dyDescent="0.2">
      <c r="B148" s="107" t="s">
        <v>361</v>
      </c>
      <c r="C148" s="107"/>
      <c r="D148" s="107"/>
      <c r="E148" s="107"/>
      <c r="F148" s="107"/>
      <c r="G148" s="107"/>
      <c r="H148" s="107"/>
      <c r="I148" s="107"/>
      <c r="J148" s="107"/>
      <c r="K148" s="107"/>
      <c r="L148" s="107"/>
      <c r="M148" s="107"/>
      <c r="N148" s="107"/>
      <c r="O148" s="107"/>
    </row>
    <row r="149" spans="1:15" s="10" customFormat="1" ht="36.75" customHeight="1" x14ac:dyDescent="0.2">
      <c r="B149" s="107" t="s">
        <v>381</v>
      </c>
      <c r="C149" s="107"/>
      <c r="D149" s="107"/>
      <c r="E149" s="107"/>
      <c r="F149" s="107"/>
      <c r="G149" s="107"/>
      <c r="H149" s="107"/>
      <c r="I149" s="107"/>
      <c r="J149" s="107"/>
      <c r="K149" s="107"/>
      <c r="L149" s="107"/>
      <c r="M149" s="107"/>
      <c r="N149" s="107"/>
      <c r="O149" s="107"/>
    </row>
    <row r="150" spans="1:15" s="10" customFormat="1" ht="48" customHeight="1" x14ac:dyDescent="0.2">
      <c r="B150" s="107" t="s">
        <v>382</v>
      </c>
      <c r="C150" s="107"/>
      <c r="D150" s="107"/>
      <c r="E150" s="107"/>
      <c r="F150" s="107"/>
      <c r="G150" s="107"/>
      <c r="H150" s="107"/>
      <c r="I150" s="107"/>
      <c r="J150" s="107"/>
      <c r="K150" s="107"/>
      <c r="L150" s="107"/>
      <c r="M150" s="107"/>
      <c r="N150" s="107"/>
      <c r="O150" s="107"/>
    </row>
    <row r="151" spans="1:15" s="10" customFormat="1" ht="6" customHeight="1" x14ac:dyDescent="0.2">
      <c r="B151" s="22"/>
      <c r="C151" s="22"/>
      <c r="D151" s="22"/>
      <c r="E151" s="22"/>
      <c r="F151" s="22"/>
      <c r="G151" s="22"/>
      <c r="H151" s="22"/>
      <c r="I151" s="22"/>
      <c r="J151" s="22"/>
      <c r="K151" s="22"/>
      <c r="L151" s="22"/>
      <c r="M151" s="22"/>
      <c r="N151" s="22"/>
      <c r="O151" s="22"/>
    </row>
    <row r="152" spans="1:15" s="10" customFormat="1" ht="15" x14ac:dyDescent="0.2">
      <c r="A152" s="72" t="s">
        <v>409</v>
      </c>
      <c r="B152" s="72"/>
      <c r="C152" s="72"/>
      <c r="D152" s="72"/>
      <c r="E152" s="72"/>
      <c r="F152" s="72"/>
      <c r="G152" s="72"/>
      <c r="H152" s="72"/>
      <c r="I152" s="72"/>
      <c r="J152" s="72"/>
      <c r="K152" s="72"/>
      <c r="L152" s="72"/>
      <c r="M152" s="72"/>
      <c r="N152" s="64"/>
      <c r="O152" s="64"/>
    </row>
    <row r="153" spans="1:15" s="17" customFormat="1" ht="86.25" customHeight="1" x14ac:dyDescent="0.2">
      <c r="B153" s="107" t="s">
        <v>414</v>
      </c>
      <c r="C153" s="107"/>
      <c r="D153" s="107"/>
      <c r="E153" s="107"/>
      <c r="F153" s="107"/>
      <c r="G153" s="107"/>
      <c r="H153" s="107"/>
      <c r="I153" s="107"/>
      <c r="J153" s="107"/>
      <c r="K153" s="107"/>
      <c r="L153" s="107"/>
      <c r="M153" s="107"/>
      <c r="N153" s="107"/>
      <c r="O153" s="107"/>
    </row>
    <row r="154" spans="1:15" s="17" customFormat="1" ht="6" customHeight="1" x14ac:dyDescent="0.2">
      <c r="B154" s="22"/>
      <c r="C154" s="22"/>
      <c r="D154" s="22"/>
      <c r="E154" s="22"/>
      <c r="F154" s="22"/>
      <c r="G154" s="22"/>
      <c r="H154" s="22"/>
      <c r="I154" s="22"/>
      <c r="J154" s="22"/>
      <c r="K154" s="22"/>
      <c r="L154" s="22"/>
      <c r="M154" s="22"/>
      <c r="N154" s="22"/>
      <c r="O154" s="22"/>
    </row>
    <row r="155" spans="1:15" s="10" customFormat="1" x14ac:dyDescent="0.2">
      <c r="A155" s="11" t="s">
        <v>320</v>
      </c>
      <c r="B155" s="11"/>
      <c r="C155" s="11"/>
      <c r="D155" s="11"/>
      <c r="E155" s="11"/>
      <c r="F155" s="11"/>
      <c r="G155" s="11"/>
      <c r="H155" s="11"/>
      <c r="I155" s="11"/>
      <c r="J155" s="11"/>
      <c r="K155" s="11"/>
      <c r="L155" s="11"/>
      <c r="M155" s="11"/>
    </row>
    <row r="156" spans="1:15" s="10" customFormat="1" ht="6" customHeight="1" x14ac:dyDescent="0.2">
      <c r="A156" s="11"/>
      <c r="B156" s="11"/>
      <c r="C156" s="11"/>
      <c r="D156" s="11"/>
      <c r="E156" s="11"/>
      <c r="F156" s="11"/>
      <c r="G156" s="11"/>
      <c r="H156" s="11"/>
      <c r="I156" s="11"/>
      <c r="J156" s="11"/>
      <c r="K156" s="11"/>
      <c r="L156" s="11"/>
      <c r="M156" s="11"/>
    </row>
    <row r="157" spans="1:15" s="10" customFormat="1" x14ac:dyDescent="0.2">
      <c r="A157" s="11" t="s">
        <v>49</v>
      </c>
      <c r="B157" s="11"/>
      <c r="C157" s="11"/>
      <c r="D157" s="11"/>
      <c r="E157" s="11"/>
      <c r="F157" s="11"/>
      <c r="G157" s="11"/>
      <c r="H157" s="11"/>
      <c r="I157" s="11"/>
      <c r="J157" s="11"/>
      <c r="K157" s="11"/>
      <c r="L157" s="11"/>
      <c r="M157" s="11"/>
    </row>
    <row r="158" spans="1:15" s="10" customFormat="1" ht="32.25" customHeight="1" x14ac:dyDescent="0.2">
      <c r="A158" s="132" t="s">
        <v>384</v>
      </c>
      <c r="B158" s="132"/>
      <c r="C158" s="132"/>
      <c r="D158" s="132"/>
      <c r="E158" s="132"/>
      <c r="F158" s="132"/>
      <c r="G158" s="132"/>
      <c r="H158" s="132"/>
      <c r="I158" s="132"/>
      <c r="J158" s="132"/>
      <c r="K158" s="132"/>
      <c r="L158" s="132"/>
      <c r="M158" s="132"/>
      <c r="N158" s="132"/>
      <c r="O158" s="132"/>
    </row>
    <row r="159" spans="1:15" s="10" customFormat="1" ht="7.5" customHeight="1" x14ac:dyDescent="0.2">
      <c r="A159" s="14"/>
      <c r="B159" s="14"/>
      <c r="C159" s="14"/>
      <c r="D159" s="14"/>
      <c r="E159" s="14"/>
      <c r="F159" s="14"/>
      <c r="G159" s="14"/>
      <c r="H159" s="14"/>
      <c r="I159" s="14"/>
      <c r="J159" s="14"/>
      <c r="K159" s="14"/>
      <c r="L159" s="14"/>
      <c r="M159" s="14"/>
    </row>
    <row r="160" spans="1:15" s="10" customFormat="1" ht="24" hidden="1" customHeight="1" x14ac:dyDescent="0.2">
      <c r="B160" s="26" t="s">
        <v>2</v>
      </c>
      <c r="C160" s="77" t="s">
        <v>3</v>
      </c>
      <c r="D160" s="78"/>
      <c r="E160" s="78"/>
      <c r="F160" s="78"/>
      <c r="G160" s="79"/>
      <c r="H160" s="77" t="s">
        <v>4</v>
      </c>
      <c r="I160" s="79"/>
      <c r="J160" s="14"/>
      <c r="K160" s="14"/>
      <c r="L160" s="14"/>
      <c r="M160" s="14"/>
    </row>
    <row r="161" spans="1:15" s="10" customFormat="1" ht="24" hidden="1" customHeight="1" x14ac:dyDescent="0.2">
      <c r="B161" s="25" t="s">
        <v>50</v>
      </c>
      <c r="C161" s="74" t="s">
        <v>51</v>
      </c>
      <c r="D161" s="75"/>
      <c r="E161" s="75"/>
      <c r="F161" s="75"/>
      <c r="G161" s="76"/>
      <c r="H161" s="83">
        <v>0</v>
      </c>
      <c r="I161" s="85"/>
      <c r="J161" s="14"/>
      <c r="K161" s="14"/>
      <c r="L161" s="14"/>
      <c r="M161" s="14"/>
    </row>
    <row r="162" spans="1:15" s="10" customFormat="1" ht="19.5" hidden="1" customHeight="1" x14ac:dyDescent="0.2">
      <c r="B162" s="88" t="s">
        <v>15</v>
      </c>
      <c r="C162" s="89"/>
      <c r="D162" s="89"/>
      <c r="E162" s="89"/>
      <c r="F162" s="89"/>
      <c r="G162" s="90"/>
      <c r="H162" s="91">
        <f>+H161</f>
        <v>0</v>
      </c>
      <c r="I162" s="93"/>
      <c r="J162" s="14"/>
      <c r="K162" s="14"/>
      <c r="L162" s="14"/>
      <c r="M162" s="14"/>
    </row>
    <row r="163" spans="1:15" s="10" customFormat="1" x14ac:dyDescent="0.2">
      <c r="A163" s="11" t="s">
        <v>321</v>
      </c>
      <c r="B163" s="11"/>
      <c r="C163" s="11"/>
      <c r="D163" s="11"/>
      <c r="E163" s="11"/>
      <c r="F163" s="11"/>
      <c r="G163" s="11"/>
      <c r="H163" s="11"/>
      <c r="I163" s="11"/>
      <c r="J163" s="11"/>
      <c r="K163" s="11"/>
      <c r="L163" s="11"/>
      <c r="M163" s="11"/>
    </row>
    <row r="164" spans="1:15" s="10" customFormat="1" ht="6" customHeight="1" x14ac:dyDescent="0.2">
      <c r="A164" s="11"/>
      <c r="B164" s="11"/>
      <c r="C164" s="11"/>
      <c r="D164" s="11"/>
      <c r="E164" s="11"/>
      <c r="F164" s="11"/>
      <c r="G164" s="11"/>
      <c r="H164" s="11"/>
      <c r="I164" s="11"/>
      <c r="J164" s="11"/>
      <c r="K164" s="11"/>
      <c r="L164" s="11"/>
      <c r="M164" s="11"/>
    </row>
    <row r="165" spans="1:15" s="10" customFormat="1" x14ac:dyDescent="0.2">
      <c r="A165" s="11" t="s">
        <v>52</v>
      </c>
      <c r="B165" s="11"/>
      <c r="C165" s="11"/>
      <c r="D165" s="11"/>
      <c r="E165" s="11"/>
      <c r="F165" s="11"/>
      <c r="G165" s="11"/>
      <c r="H165" s="11"/>
      <c r="I165" s="11"/>
      <c r="J165" s="11"/>
      <c r="K165" s="11"/>
      <c r="L165" s="11"/>
      <c r="M165" s="11"/>
    </row>
    <row r="166" spans="1:15" s="10" customFormat="1" ht="32.25" customHeight="1" x14ac:dyDescent="0.2">
      <c r="A166" s="134" t="s">
        <v>406</v>
      </c>
      <c r="B166" s="134"/>
      <c r="C166" s="134"/>
      <c r="D166" s="134"/>
      <c r="E166" s="134"/>
      <c r="F166" s="134"/>
      <c r="G166" s="134"/>
      <c r="H166" s="134"/>
      <c r="I166" s="134"/>
      <c r="J166" s="134"/>
      <c r="K166" s="134"/>
      <c r="L166" s="134"/>
      <c r="M166" s="134"/>
      <c r="N166" s="134"/>
      <c r="O166" s="134"/>
    </row>
    <row r="167" spans="1:15" s="10" customFormat="1" ht="6" customHeight="1" x14ac:dyDescent="0.2">
      <c r="A167" s="11"/>
      <c r="B167" s="11"/>
      <c r="C167" s="11"/>
      <c r="D167" s="11"/>
      <c r="E167" s="11"/>
      <c r="F167" s="11"/>
      <c r="G167" s="11"/>
      <c r="H167" s="11"/>
      <c r="I167" s="11"/>
      <c r="J167" s="11"/>
      <c r="K167" s="11"/>
      <c r="L167" s="11"/>
      <c r="M167" s="11"/>
    </row>
    <row r="168" spans="1:15" s="10" customFormat="1" x14ac:dyDescent="0.2">
      <c r="A168" s="11" t="s">
        <v>322</v>
      </c>
      <c r="B168" s="11"/>
      <c r="C168" s="11"/>
      <c r="D168" s="11"/>
      <c r="E168" s="11"/>
      <c r="F168" s="11"/>
      <c r="G168" s="11"/>
      <c r="H168" s="11"/>
      <c r="I168" s="11"/>
      <c r="J168" s="11"/>
      <c r="K168" s="11"/>
      <c r="L168" s="11"/>
      <c r="M168" s="11"/>
    </row>
    <row r="169" spans="1:15" s="10" customFormat="1" ht="6" customHeight="1" x14ac:dyDescent="0.2">
      <c r="A169" s="11"/>
      <c r="B169" s="11"/>
      <c r="C169" s="11"/>
      <c r="D169" s="11"/>
      <c r="E169" s="11"/>
      <c r="F169" s="11"/>
      <c r="G169" s="11"/>
      <c r="H169" s="11"/>
      <c r="I169" s="11"/>
      <c r="J169" s="11"/>
      <c r="K169" s="11"/>
      <c r="L169" s="11"/>
      <c r="M169" s="11"/>
    </row>
    <row r="170" spans="1:15" s="10" customFormat="1" x14ac:dyDescent="0.2">
      <c r="A170" s="11" t="s">
        <v>53</v>
      </c>
      <c r="B170" s="14" t="s">
        <v>293</v>
      </c>
      <c r="C170" s="11"/>
      <c r="D170" s="11"/>
      <c r="E170" s="11"/>
      <c r="F170" s="11"/>
      <c r="G170" s="11"/>
      <c r="H170" s="11"/>
      <c r="I170" s="11"/>
      <c r="J170" s="11"/>
      <c r="K170" s="11"/>
      <c r="L170" s="11"/>
      <c r="M170" s="11"/>
    </row>
    <row r="171" spans="1:15" s="10" customFormat="1" ht="6" customHeight="1" x14ac:dyDescent="0.2">
      <c r="A171" s="14"/>
      <c r="B171" s="14"/>
      <c r="C171" s="14"/>
      <c r="D171" s="14"/>
      <c r="E171" s="14"/>
      <c r="F171" s="14"/>
      <c r="G171" s="14"/>
      <c r="H171" s="14"/>
      <c r="I171" s="14"/>
      <c r="J171" s="14"/>
      <c r="K171" s="14"/>
      <c r="L171" s="14"/>
      <c r="M171" s="14"/>
    </row>
    <row r="172" spans="1:15" s="10" customFormat="1" ht="24" customHeight="1" x14ac:dyDescent="0.2">
      <c r="B172" s="27" t="s">
        <v>54</v>
      </c>
      <c r="C172" s="77" t="s">
        <v>3</v>
      </c>
      <c r="D172" s="78"/>
      <c r="E172" s="79"/>
      <c r="F172" s="77" t="s">
        <v>4</v>
      </c>
      <c r="G172" s="79"/>
      <c r="H172" s="77" t="s">
        <v>55</v>
      </c>
      <c r="I172" s="78"/>
      <c r="J172" s="78"/>
      <c r="K172" s="79"/>
      <c r="L172" s="77" t="s">
        <v>56</v>
      </c>
      <c r="M172" s="79"/>
    </row>
    <row r="173" spans="1:15" s="10" customFormat="1" ht="26.25" customHeight="1" x14ac:dyDescent="0.2">
      <c r="B173" s="25" t="s">
        <v>57</v>
      </c>
      <c r="C173" s="55" t="s">
        <v>58</v>
      </c>
      <c r="D173" s="56"/>
      <c r="E173" s="57"/>
      <c r="F173" s="121">
        <v>301640</v>
      </c>
      <c r="G173" s="122"/>
      <c r="H173" s="123" t="s">
        <v>59</v>
      </c>
      <c r="I173" s="124"/>
      <c r="J173" s="124"/>
      <c r="K173" s="125"/>
      <c r="L173" s="69" t="s">
        <v>60</v>
      </c>
      <c r="M173" s="71"/>
    </row>
    <row r="174" spans="1:15" s="10" customFormat="1" ht="26.25" customHeight="1" x14ac:dyDescent="0.2">
      <c r="B174" s="25" t="s">
        <v>61</v>
      </c>
      <c r="C174" s="55" t="s">
        <v>62</v>
      </c>
      <c r="D174" s="56"/>
      <c r="E174" s="57"/>
      <c r="F174" s="121">
        <v>323006102.99000001</v>
      </c>
      <c r="G174" s="122"/>
      <c r="H174" s="126"/>
      <c r="I174" s="127"/>
      <c r="J174" s="127"/>
      <c r="K174" s="128"/>
      <c r="L174" s="69" t="s">
        <v>60</v>
      </c>
      <c r="M174" s="71"/>
    </row>
    <row r="175" spans="1:15" s="10" customFormat="1" ht="24" customHeight="1" x14ac:dyDescent="0.2">
      <c r="B175" s="25" t="s">
        <v>366</v>
      </c>
      <c r="C175" s="55" t="s">
        <v>355</v>
      </c>
      <c r="D175" s="56"/>
      <c r="E175" s="57"/>
      <c r="F175" s="121">
        <v>23510678.300000001</v>
      </c>
      <c r="G175" s="122"/>
      <c r="H175" s="129"/>
      <c r="I175" s="130"/>
      <c r="J175" s="130"/>
      <c r="K175" s="131"/>
      <c r="L175" s="69" t="s">
        <v>60</v>
      </c>
      <c r="M175" s="71"/>
    </row>
    <row r="176" spans="1:15" s="10" customFormat="1" ht="27.75" customHeight="1" x14ac:dyDescent="0.2">
      <c r="B176" s="25" t="s">
        <v>63</v>
      </c>
      <c r="C176" s="55" t="s">
        <v>64</v>
      </c>
      <c r="D176" s="56"/>
      <c r="E176" s="57"/>
      <c r="F176" s="121">
        <v>390967236.80000001</v>
      </c>
      <c r="G176" s="122"/>
      <c r="H176" s="123" t="s">
        <v>385</v>
      </c>
      <c r="I176" s="124"/>
      <c r="J176" s="124"/>
      <c r="K176" s="125"/>
      <c r="L176" s="69" t="s">
        <v>60</v>
      </c>
      <c r="M176" s="71"/>
    </row>
    <row r="177" spans="1:15" s="10" customFormat="1" ht="24" customHeight="1" x14ac:dyDescent="0.2">
      <c r="B177" s="25" t="s">
        <v>65</v>
      </c>
      <c r="C177" s="55" t="s">
        <v>66</v>
      </c>
      <c r="D177" s="56"/>
      <c r="E177" s="57"/>
      <c r="F177" s="121">
        <v>65048202.299999997</v>
      </c>
      <c r="G177" s="122"/>
      <c r="H177" s="126"/>
      <c r="I177" s="127"/>
      <c r="J177" s="127"/>
      <c r="K177" s="128"/>
      <c r="L177" s="69" t="s">
        <v>60</v>
      </c>
      <c r="M177" s="71"/>
    </row>
    <row r="178" spans="1:15" s="10" customFormat="1" ht="24" customHeight="1" x14ac:dyDescent="0.2">
      <c r="B178" s="25" t="s">
        <v>67</v>
      </c>
      <c r="C178" s="55" t="s">
        <v>68</v>
      </c>
      <c r="D178" s="56"/>
      <c r="E178" s="57"/>
      <c r="F178" s="121">
        <v>385309.72</v>
      </c>
      <c r="G178" s="122"/>
      <c r="H178" s="126"/>
      <c r="I178" s="127"/>
      <c r="J178" s="127"/>
      <c r="K178" s="128"/>
      <c r="L178" s="69" t="s">
        <v>60</v>
      </c>
      <c r="M178" s="71"/>
    </row>
    <row r="179" spans="1:15" s="10" customFormat="1" ht="24" customHeight="1" x14ac:dyDescent="0.2">
      <c r="B179" s="25" t="s">
        <v>69</v>
      </c>
      <c r="C179" s="55" t="s">
        <v>70</v>
      </c>
      <c r="D179" s="56"/>
      <c r="E179" s="57"/>
      <c r="F179" s="121">
        <v>112251598.48</v>
      </c>
      <c r="G179" s="122"/>
      <c r="H179" s="126"/>
      <c r="I179" s="127"/>
      <c r="J179" s="127"/>
      <c r="K179" s="128"/>
      <c r="L179" s="69" t="s">
        <v>60</v>
      </c>
      <c r="M179" s="71"/>
    </row>
    <row r="180" spans="1:15" s="10" customFormat="1" ht="24" customHeight="1" x14ac:dyDescent="0.2">
      <c r="B180" s="25" t="s">
        <v>71</v>
      </c>
      <c r="C180" s="55" t="s">
        <v>72</v>
      </c>
      <c r="D180" s="56"/>
      <c r="E180" s="57"/>
      <c r="F180" s="121">
        <v>63956930.32</v>
      </c>
      <c r="G180" s="122"/>
      <c r="H180" s="126"/>
      <c r="I180" s="127"/>
      <c r="J180" s="127"/>
      <c r="K180" s="128"/>
      <c r="L180" s="69" t="s">
        <v>60</v>
      </c>
      <c r="M180" s="71"/>
    </row>
    <row r="181" spans="1:15" s="10" customFormat="1" ht="15" customHeight="1" x14ac:dyDescent="0.2">
      <c r="B181" s="25" t="s">
        <v>73</v>
      </c>
      <c r="C181" s="55" t="s">
        <v>74</v>
      </c>
      <c r="D181" s="56"/>
      <c r="E181" s="57"/>
      <c r="F181" s="121">
        <v>7631925.2000000002</v>
      </c>
      <c r="G181" s="122"/>
      <c r="H181" s="126"/>
      <c r="I181" s="127"/>
      <c r="J181" s="127"/>
      <c r="K181" s="128"/>
      <c r="L181" s="69" t="s">
        <v>60</v>
      </c>
      <c r="M181" s="71"/>
    </row>
    <row r="182" spans="1:15" s="10" customFormat="1" ht="15" customHeight="1" x14ac:dyDescent="0.2">
      <c r="B182" s="25" t="s">
        <v>75</v>
      </c>
      <c r="C182" s="55" t="s">
        <v>76</v>
      </c>
      <c r="D182" s="56"/>
      <c r="E182" s="57"/>
      <c r="F182" s="121">
        <v>11938543.34</v>
      </c>
      <c r="G182" s="122"/>
      <c r="H182" s="126"/>
      <c r="I182" s="127"/>
      <c r="J182" s="127"/>
      <c r="K182" s="128"/>
      <c r="L182" s="69" t="s">
        <v>60</v>
      </c>
      <c r="M182" s="71"/>
    </row>
    <row r="183" spans="1:15" s="10" customFormat="1" ht="21.75" customHeight="1" x14ac:dyDescent="0.2">
      <c r="B183" s="39"/>
      <c r="C183" s="55" t="s">
        <v>308</v>
      </c>
      <c r="D183" s="56"/>
      <c r="E183" s="57"/>
      <c r="F183" s="121">
        <v>-343347824.19999999</v>
      </c>
      <c r="G183" s="122"/>
      <c r="H183" s="129"/>
      <c r="I183" s="130"/>
      <c r="J183" s="130"/>
      <c r="K183" s="131"/>
      <c r="L183" s="39"/>
      <c r="M183" s="40"/>
    </row>
    <row r="184" spans="1:15" s="10" customFormat="1" ht="15" x14ac:dyDescent="0.2">
      <c r="B184" s="88" t="s">
        <v>353</v>
      </c>
      <c r="C184" s="89"/>
      <c r="D184" s="89"/>
      <c r="E184" s="90"/>
      <c r="F184" s="91">
        <f>SUM(F173:G183)</f>
        <v>655650343.25000024</v>
      </c>
      <c r="G184" s="93"/>
      <c r="H184" s="140"/>
      <c r="I184" s="141"/>
      <c r="J184" s="141"/>
      <c r="K184" s="142"/>
      <c r="L184" s="140"/>
      <c r="M184" s="142"/>
    </row>
    <row r="185" spans="1:15" s="10" customFormat="1" ht="6" customHeight="1" x14ac:dyDescent="0.2">
      <c r="A185" s="11"/>
      <c r="B185" s="11"/>
      <c r="C185" s="11"/>
      <c r="D185" s="11"/>
      <c r="E185" s="11"/>
      <c r="F185" s="11"/>
      <c r="G185" s="11"/>
      <c r="H185" s="11"/>
      <c r="I185" s="11"/>
      <c r="J185" s="11"/>
      <c r="K185" s="11"/>
      <c r="L185" s="11"/>
      <c r="M185" s="14"/>
    </row>
    <row r="186" spans="1:15" s="10" customFormat="1" ht="6" customHeight="1" x14ac:dyDescent="0.2">
      <c r="A186" s="29"/>
      <c r="B186" s="29"/>
      <c r="C186" s="29"/>
      <c r="D186" s="29"/>
      <c r="E186" s="29"/>
      <c r="F186" s="29"/>
      <c r="G186" s="11"/>
      <c r="H186" s="29"/>
      <c r="I186" s="29"/>
      <c r="J186" s="29"/>
      <c r="K186" s="29"/>
      <c r="L186" s="29"/>
      <c r="M186" s="29"/>
      <c r="N186" s="29"/>
      <c r="O186" s="29"/>
    </row>
    <row r="187" spans="1:15" s="10" customFormat="1" x14ac:dyDescent="0.2">
      <c r="A187" s="11" t="s">
        <v>354</v>
      </c>
      <c r="B187" s="11"/>
      <c r="C187" s="11"/>
      <c r="D187" s="11"/>
      <c r="E187" s="11"/>
      <c r="F187" s="11"/>
      <c r="G187" s="11"/>
      <c r="H187" s="11"/>
      <c r="I187" s="11"/>
      <c r="J187" s="11"/>
      <c r="K187" s="11"/>
      <c r="L187" s="11"/>
      <c r="M187" s="11"/>
    </row>
    <row r="188" spans="1:15" s="10" customFormat="1" ht="6" customHeight="1" x14ac:dyDescent="0.2">
      <c r="A188" s="11"/>
      <c r="B188" s="11"/>
      <c r="C188" s="11"/>
      <c r="D188" s="11"/>
      <c r="E188" s="11"/>
      <c r="F188" s="11"/>
      <c r="G188" s="11"/>
      <c r="H188" s="11"/>
      <c r="I188" s="11"/>
      <c r="J188" s="11"/>
      <c r="K188" s="11"/>
      <c r="L188" s="11"/>
      <c r="M188" s="11"/>
    </row>
    <row r="189" spans="1:15" s="10" customFormat="1" x14ac:dyDescent="0.2">
      <c r="A189" s="11" t="s">
        <v>78</v>
      </c>
      <c r="B189" s="14" t="s">
        <v>79</v>
      </c>
      <c r="C189" s="11"/>
      <c r="D189" s="11"/>
      <c r="E189" s="11"/>
      <c r="F189" s="11"/>
      <c r="G189" s="11"/>
      <c r="H189" s="11"/>
      <c r="I189" s="11"/>
      <c r="J189" s="11"/>
      <c r="K189" s="11"/>
      <c r="L189" s="11"/>
      <c r="M189" s="11"/>
    </row>
    <row r="190" spans="1:15" s="10" customFormat="1" ht="6" customHeight="1" x14ac:dyDescent="0.2">
      <c r="A190" s="14"/>
      <c r="B190" s="14"/>
      <c r="C190" s="14"/>
      <c r="D190" s="14"/>
      <c r="E190" s="14"/>
      <c r="F190" s="14"/>
      <c r="G190" s="14"/>
      <c r="H190" s="14"/>
      <c r="I190" s="14"/>
      <c r="J190" s="14"/>
      <c r="K190" s="14"/>
      <c r="L190" s="14"/>
      <c r="M190" s="14"/>
    </row>
    <row r="191" spans="1:15" s="10" customFormat="1" ht="24" x14ac:dyDescent="0.2">
      <c r="B191" s="27" t="s">
        <v>54</v>
      </c>
      <c r="C191" s="77" t="s">
        <v>80</v>
      </c>
      <c r="D191" s="78"/>
      <c r="E191" s="79"/>
      <c r="F191" s="77" t="s">
        <v>81</v>
      </c>
      <c r="G191" s="78"/>
      <c r="H191" s="78"/>
      <c r="I191" s="79"/>
      <c r="J191" s="77" t="s">
        <v>82</v>
      </c>
      <c r="K191" s="79"/>
      <c r="L191" s="77" t="s">
        <v>83</v>
      </c>
      <c r="M191" s="79"/>
      <c r="N191" s="77" t="s">
        <v>5</v>
      </c>
      <c r="O191" s="79"/>
    </row>
    <row r="192" spans="1:15" s="10" customFormat="1" ht="42.95" customHeight="1" x14ac:dyDescent="0.2">
      <c r="B192" s="25" t="s">
        <v>84</v>
      </c>
      <c r="C192" s="55" t="s">
        <v>85</v>
      </c>
      <c r="D192" s="56"/>
      <c r="E192" s="57"/>
      <c r="F192" s="55" t="s">
        <v>86</v>
      </c>
      <c r="G192" s="56"/>
      <c r="H192" s="56"/>
      <c r="I192" s="57"/>
      <c r="J192" s="69" t="s">
        <v>87</v>
      </c>
      <c r="K192" s="71"/>
      <c r="L192" s="69" t="s">
        <v>88</v>
      </c>
      <c r="M192" s="71"/>
      <c r="N192" s="69" t="s">
        <v>8</v>
      </c>
      <c r="O192" s="71"/>
    </row>
    <row r="193" spans="1:17" s="10" customFormat="1" ht="24" customHeight="1" x14ac:dyDescent="0.2">
      <c r="B193" s="25" t="s">
        <v>89</v>
      </c>
      <c r="C193" s="55" t="s">
        <v>90</v>
      </c>
      <c r="D193" s="56"/>
      <c r="E193" s="57"/>
      <c r="F193" s="55" t="s">
        <v>91</v>
      </c>
      <c r="G193" s="56"/>
      <c r="H193" s="56"/>
      <c r="I193" s="57"/>
      <c r="J193" s="69" t="s">
        <v>87</v>
      </c>
      <c r="K193" s="71"/>
      <c r="L193" s="69" t="s">
        <v>88</v>
      </c>
      <c r="M193" s="71"/>
      <c r="N193" s="69" t="s">
        <v>11</v>
      </c>
      <c r="O193" s="71"/>
    </row>
    <row r="194" spans="1:17" s="10" customFormat="1" ht="24" customHeight="1" x14ac:dyDescent="0.2">
      <c r="B194" s="25" t="s">
        <v>92</v>
      </c>
      <c r="C194" s="55" t="s">
        <v>93</v>
      </c>
      <c r="D194" s="56"/>
      <c r="E194" s="57"/>
      <c r="F194" s="55" t="s">
        <v>94</v>
      </c>
      <c r="G194" s="56"/>
      <c r="H194" s="56"/>
      <c r="I194" s="57"/>
      <c r="J194" s="69" t="s">
        <v>87</v>
      </c>
      <c r="K194" s="71"/>
      <c r="L194" s="69" t="s">
        <v>88</v>
      </c>
      <c r="M194" s="71"/>
      <c r="N194" s="69" t="s">
        <v>14</v>
      </c>
      <c r="O194" s="71"/>
    </row>
    <row r="195" spans="1:17" s="10" customFormat="1" ht="32.1" customHeight="1" x14ac:dyDescent="0.2">
      <c r="B195" s="25" t="s">
        <v>95</v>
      </c>
      <c r="C195" s="55" t="s">
        <v>96</v>
      </c>
      <c r="D195" s="56"/>
      <c r="E195" s="57"/>
      <c r="F195" s="55" t="s">
        <v>97</v>
      </c>
      <c r="G195" s="56"/>
      <c r="H195" s="56"/>
      <c r="I195" s="57"/>
      <c r="J195" s="69" t="s">
        <v>98</v>
      </c>
      <c r="K195" s="71"/>
      <c r="L195" s="69" t="s">
        <v>99</v>
      </c>
      <c r="M195" s="71"/>
      <c r="N195" s="69" t="s">
        <v>100</v>
      </c>
      <c r="O195" s="71"/>
    </row>
    <row r="196" spans="1:17" s="10" customFormat="1" ht="27" customHeight="1" x14ac:dyDescent="0.2">
      <c r="B196" s="25" t="s">
        <v>101</v>
      </c>
      <c r="C196" s="55" t="s">
        <v>102</v>
      </c>
      <c r="D196" s="56"/>
      <c r="E196" s="57"/>
      <c r="F196" s="55" t="s">
        <v>103</v>
      </c>
      <c r="G196" s="56"/>
      <c r="H196" s="56"/>
      <c r="I196" s="57"/>
      <c r="J196" s="69" t="s">
        <v>98</v>
      </c>
      <c r="K196" s="71"/>
      <c r="L196" s="69" t="s">
        <v>99</v>
      </c>
      <c r="M196" s="71"/>
      <c r="N196" s="69" t="s">
        <v>104</v>
      </c>
      <c r="O196" s="71"/>
    </row>
    <row r="197" spans="1:17" s="10" customFormat="1" ht="15" x14ac:dyDescent="0.2">
      <c r="B197" s="109" t="s">
        <v>105</v>
      </c>
      <c r="C197" s="143" t="s">
        <v>106</v>
      </c>
      <c r="D197" s="144"/>
      <c r="E197" s="145"/>
      <c r="F197" s="55" t="s">
        <v>249</v>
      </c>
      <c r="G197" s="56"/>
      <c r="H197" s="56"/>
      <c r="I197" s="57"/>
      <c r="J197" s="123" t="s">
        <v>98</v>
      </c>
      <c r="K197" s="125"/>
      <c r="L197" s="123" t="s">
        <v>99</v>
      </c>
      <c r="M197" s="125"/>
      <c r="N197" s="123" t="s">
        <v>107</v>
      </c>
      <c r="O197" s="125"/>
    </row>
    <row r="198" spans="1:17" s="10" customFormat="1" ht="15" x14ac:dyDescent="0.2">
      <c r="B198" s="109"/>
      <c r="C198" s="146"/>
      <c r="D198" s="147"/>
      <c r="E198" s="148"/>
      <c r="F198" s="55" t="s">
        <v>250</v>
      </c>
      <c r="G198" s="56"/>
      <c r="H198" s="56"/>
      <c r="I198" s="57"/>
      <c r="J198" s="126"/>
      <c r="K198" s="128"/>
      <c r="L198" s="126"/>
      <c r="M198" s="128"/>
      <c r="N198" s="126"/>
      <c r="O198" s="128"/>
    </row>
    <row r="199" spans="1:17" s="10" customFormat="1" ht="15" x14ac:dyDescent="0.2">
      <c r="B199" s="109"/>
      <c r="C199" s="149"/>
      <c r="D199" s="150"/>
      <c r="E199" s="151"/>
      <c r="F199" s="55" t="s">
        <v>251</v>
      </c>
      <c r="G199" s="56"/>
      <c r="H199" s="56"/>
      <c r="I199" s="57"/>
      <c r="J199" s="129"/>
      <c r="K199" s="131"/>
      <c r="L199" s="129"/>
      <c r="M199" s="131"/>
      <c r="N199" s="129"/>
      <c r="O199" s="131"/>
    </row>
    <row r="200" spans="1:17" s="10" customFormat="1" ht="6" customHeight="1" x14ac:dyDescent="0.2">
      <c r="A200" s="14"/>
      <c r="B200" s="14"/>
      <c r="C200" s="14"/>
      <c r="D200" s="14"/>
      <c r="E200" s="14"/>
      <c r="F200" s="14"/>
      <c r="G200" s="14"/>
      <c r="H200" s="14"/>
      <c r="I200" s="14"/>
      <c r="J200" s="14"/>
      <c r="K200" s="14"/>
      <c r="L200" s="14"/>
      <c r="M200" s="14"/>
    </row>
    <row r="201" spans="1:17" s="10" customFormat="1" ht="87.75" customHeight="1" x14ac:dyDescent="0.2">
      <c r="A201" s="104" t="s">
        <v>402</v>
      </c>
      <c r="B201" s="104"/>
      <c r="C201" s="104"/>
      <c r="D201" s="104"/>
      <c r="E201" s="104"/>
      <c r="F201" s="104"/>
      <c r="G201" s="104"/>
      <c r="H201" s="104"/>
      <c r="I201" s="104"/>
      <c r="J201" s="104"/>
      <c r="K201" s="104"/>
      <c r="L201" s="104"/>
      <c r="M201" s="104"/>
      <c r="N201" s="104"/>
      <c r="O201" s="104"/>
      <c r="Q201" s="33">
        <v>56515063.75</v>
      </c>
    </row>
    <row r="202" spans="1:17" s="10" customFormat="1" ht="30.75" customHeight="1" x14ac:dyDescent="0.2">
      <c r="A202" s="104" t="s">
        <v>410</v>
      </c>
      <c r="B202" s="104"/>
      <c r="C202" s="104"/>
      <c r="D202" s="104"/>
      <c r="E202" s="104"/>
      <c r="F202" s="104"/>
      <c r="G202" s="104"/>
      <c r="H202" s="104"/>
      <c r="I202" s="104"/>
      <c r="J202" s="104"/>
      <c r="K202" s="104"/>
      <c r="L202" s="104"/>
      <c r="M202" s="104"/>
      <c r="N202" s="104"/>
      <c r="O202" s="104"/>
      <c r="Q202" s="33">
        <v>1270000</v>
      </c>
    </row>
    <row r="203" spans="1:17" s="10" customFormat="1" ht="30.75" customHeight="1" x14ac:dyDescent="0.2">
      <c r="A203" s="104" t="s">
        <v>400</v>
      </c>
      <c r="B203" s="104"/>
      <c r="C203" s="104"/>
      <c r="D203" s="104"/>
      <c r="E203" s="104"/>
      <c r="F203" s="104"/>
      <c r="G203" s="104"/>
      <c r="H203" s="104"/>
      <c r="I203" s="104"/>
      <c r="J203" s="104"/>
      <c r="K203" s="104"/>
      <c r="L203" s="104"/>
      <c r="M203" s="104"/>
      <c r="N203" s="104"/>
      <c r="O203" s="104"/>
      <c r="Q203" s="33">
        <f>+Q201+Q202</f>
        <v>57785063.75</v>
      </c>
    </row>
    <row r="204" spans="1:17" s="10" customFormat="1" ht="15" customHeight="1" x14ac:dyDescent="0.2">
      <c r="A204" s="104" t="s">
        <v>292</v>
      </c>
      <c r="B204" s="104"/>
      <c r="C204" s="104"/>
      <c r="D204" s="104"/>
      <c r="E204" s="104"/>
      <c r="F204" s="104"/>
      <c r="G204" s="104"/>
      <c r="H204" s="104"/>
      <c r="I204" s="104"/>
      <c r="J204" s="104"/>
      <c r="K204" s="104"/>
      <c r="L204" s="104"/>
      <c r="M204" s="104"/>
      <c r="N204" s="105"/>
      <c r="O204" s="105"/>
      <c r="Q204" s="33">
        <v>445284.69</v>
      </c>
    </row>
    <row r="205" spans="1:17" s="10" customFormat="1" ht="33" customHeight="1" x14ac:dyDescent="0.2">
      <c r="A205" s="104" t="s">
        <v>401</v>
      </c>
      <c r="B205" s="104"/>
      <c r="C205" s="104"/>
      <c r="D205" s="104"/>
      <c r="E205" s="104"/>
      <c r="F205" s="104"/>
      <c r="G205" s="104"/>
      <c r="H205" s="104"/>
      <c r="I205" s="104"/>
      <c r="J205" s="104"/>
      <c r="K205" s="104"/>
      <c r="L205" s="104"/>
      <c r="M205" s="104"/>
      <c r="N205" s="105"/>
      <c r="O205" s="105"/>
      <c r="Q205" s="33">
        <f>153356828.66+0.19</f>
        <v>153356828.84999999</v>
      </c>
    </row>
    <row r="206" spans="1:17" s="10" customFormat="1" ht="102.75" customHeight="1" x14ac:dyDescent="0.2">
      <c r="A206" s="139" t="s">
        <v>403</v>
      </c>
      <c r="B206" s="139"/>
      <c r="C206" s="139"/>
      <c r="D206" s="139"/>
      <c r="E206" s="139"/>
      <c r="F206" s="139"/>
      <c r="G206" s="139"/>
      <c r="H206" s="139"/>
      <c r="I206" s="139"/>
      <c r="J206" s="139"/>
      <c r="K206" s="139"/>
      <c r="L206" s="139"/>
      <c r="M206" s="139"/>
      <c r="N206" s="139"/>
      <c r="O206" s="139"/>
      <c r="Q206" s="33">
        <v>5621754.9800000004</v>
      </c>
    </row>
    <row r="207" spans="1:17" s="10" customFormat="1" ht="6" customHeight="1" x14ac:dyDescent="0.2">
      <c r="A207" s="14"/>
      <c r="B207" s="14"/>
      <c r="C207" s="14"/>
      <c r="D207" s="14"/>
      <c r="E207" s="14"/>
      <c r="F207" s="14"/>
      <c r="G207" s="14"/>
      <c r="H207" s="14"/>
      <c r="I207" s="14"/>
      <c r="J207" s="14"/>
      <c r="K207" s="14"/>
      <c r="L207" s="14"/>
      <c r="M207" s="14"/>
      <c r="Q207" s="33"/>
    </row>
    <row r="208" spans="1:17" s="10" customFormat="1" x14ac:dyDescent="0.2">
      <c r="A208" s="13" t="s">
        <v>323</v>
      </c>
      <c r="B208" s="13"/>
      <c r="C208" s="13"/>
      <c r="D208" s="13"/>
      <c r="E208" s="13"/>
      <c r="F208" s="13"/>
      <c r="G208" s="13"/>
      <c r="H208" s="13"/>
      <c r="I208" s="13"/>
      <c r="J208" s="53"/>
      <c r="K208" s="13"/>
      <c r="L208" s="13"/>
      <c r="M208" s="13"/>
      <c r="Q208" s="33">
        <v>57803.65</v>
      </c>
    </row>
    <row r="209" spans="1:17" s="10" customFormat="1" ht="6" customHeight="1" x14ac:dyDescent="0.2">
      <c r="A209" s="11"/>
      <c r="B209" s="11"/>
      <c r="C209" s="11"/>
      <c r="D209" s="11"/>
      <c r="E209" s="11"/>
      <c r="F209" s="11"/>
      <c r="G209" s="11"/>
      <c r="H209" s="11"/>
      <c r="I209" s="11"/>
      <c r="J209" s="11"/>
      <c r="K209" s="11"/>
      <c r="L209" s="11"/>
      <c r="M209" s="11"/>
      <c r="Q209" s="33"/>
    </row>
    <row r="210" spans="1:17" s="10" customFormat="1" x14ac:dyDescent="0.2">
      <c r="A210" s="11" t="s">
        <v>108</v>
      </c>
      <c r="B210" s="14" t="s">
        <v>109</v>
      </c>
      <c r="C210" s="11"/>
      <c r="D210" s="11"/>
      <c r="E210" s="11"/>
      <c r="F210" s="11"/>
      <c r="G210" s="11"/>
      <c r="H210" s="11"/>
      <c r="I210" s="11"/>
      <c r="J210" s="11"/>
      <c r="K210" s="11"/>
      <c r="L210" s="11"/>
      <c r="M210" s="11"/>
      <c r="Q210" s="33">
        <v>36144796.460000001</v>
      </c>
    </row>
    <row r="211" spans="1:17" s="10" customFormat="1" ht="6" customHeight="1" x14ac:dyDescent="0.2">
      <c r="A211" s="14" t="s">
        <v>110</v>
      </c>
      <c r="B211" s="14"/>
      <c r="C211" s="14"/>
      <c r="D211" s="14"/>
      <c r="E211" s="14"/>
      <c r="F211" s="14"/>
      <c r="G211" s="14"/>
      <c r="H211" s="14"/>
      <c r="I211" s="14"/>
      <c r="J211" s="14"/>
      <c r="K211" s="14"/>
      <c r="L211" s="14"/>
      <c r="M211" s="14"/>
      <c r="Q211" s="33"/>
    </row>
    <row r="212" spans="1:17" s="10" customFormat="1" x14ac:dyDescent="0.2">
      <c r="A212" s="11" t="s">
        <v>44</v>
      </c>
      <c r="B212" s="11"/>
      <c r="C212" s="11"/>
      <c r="D212" s="11"/>
      <c r="E212" s="11"/>
      <c r="F212" s="11"/>
      <c r="G212" s="11"/>
      <c r="H212" s="11"/>
      <c r="I212" s="11"/>
      <c r="J212" s="11"/>
      <c r="K212" s="11"/>
      <c r="L212" s="11"/>
      <c r="M212" s="11"/>
      <c r="Q212" s="33">
        <f>SUM(Q203:Q210)</f>
        <v>253411532.38</v>
      </c>
    </row>
    <row r="213" spans="1:17" s="10" customFormat="1" ht="31.5" customHeight="1" x14ac:dyDescent="0.2">
      <c r="A213" s="72" t="s">
        <v>411</v>
      </c>
      <c r="B213" s="72"/>
      <c r="C213" s="72"/>
      <c r="D213" s="72"/>
      <c r="E213" s="72"/>
      <c r="F213" s="72"/>
      <c r="G213" s="72"/>
      <c r="H213" s="72"/>
      <c r="I213" s="72"/>
      <c r="J213" s="72"/>
      <c r="K213" s="72"/>
      <c r="L213" s="72"/>
      <c r="M213" s="72"/>
      <c r="N213" s="64"/>
      <c r="O213" s="64"/>
      <c r="Q213" s="33">
        <v>253411532.38</v>
      </c>
    </row>
    <row r="214" spans="1:17" s="10" customFormat="1" ht="6" customHeight="1" x14ac:dyDescent="0.2">
      <c r="B214" s="14"/>
      <c r="C214" s="14"/>
      <c r="D214" s="14"/>
      <c r="E214" s="14"/>
      <c r="F214" s="14"/>
      <c r="G214" s="14"/>
      <c r="H214" s="14"/>
      <c r="I214" s="14"/>
      <c r="J214" s="14"/>
      <c r="K214" s="14"/>
      <c r="L214" s="14"/>
      <c r="M214" s="14"/>
    </row>
    <row r="215" spans="1:17" s="10" customFormat="1" ht="18" customHeight="1" x14ac:dyDescent="0.2">
      <c r="B215" s="102" t="s">
        <v>3</v>
      </c>
      <c r="C215" s="102"/>
      <c r="D215" s="102"/>
      <c r="E215" s="102"/>
      <c r="F215" s="102"/>
      <c r="G215" s="102"/>
      <c r="H215" s="102"/>
      <c r="I215" s="102"/>
      <c r="J215" s="102" t="s">
        <v>4</v>
      </c>
      <c r="K215" s="102"/>
      <c r="L215" s="102" t="s">
        <v>111</v>
      </c>
      <c r="M215" s="102"/>
      <c r="Q215" s="28">
        <f>+Q212-Q213</f>
        <v>0</v>
      </c>
    </row>
    <row r="216" spans="1:17" s="10" customFormat="1" ht="18" customHeight="1" x14ac:dyDescent="0.2">
      <c r="B216" s="73" t="s">
        <v>283</v>
      </c>
      <c r="C216" s="73"/>
      <c r="D216" s="73"/>
      <c r="E216" s="73"/>
      <c r="F216" s="73"/>
      <c r="G216" s="73"/>
      <c r="H216" s="73"/>
      <c r="I216" s="73"/>
      <c r="J216" s="54"/>
      <c r="K216" s="54"/>
      <c r="L216" s="54">
        <v>676915213.92999995</v>
      </c>
      <c r="M216" s="54"/>
    </row>
    <row r="217" spans="1:17" s="10" customFormat="1" ht="26.25" customHeight="1" x14ac:dyDescent="0.2">
      <c r="B217" s="73" t="s">
        <v>337</v>
      </c>
      <c r="C217" s="73"/>
      <c r="D217" s="73"/>
      <c r="E217" s="73"/>
      <c r="F217" s="73"/>
      <c r="G217" s="73"/>
      <c r="H217" s="73"/>
      <c r="I217" s="73"/>
      <c r="J217" s="54">
        <v>-24632466.93</v>
      </c>
      <c r="K217" s="54"/>
      <c r="L217" s="54">
        <f>+L216+J217</f>
        <v>652282747</v>
      </c>
      <c r="M217" s="54"/>
    </row>
    <row r="218" spans="1:17" s="10" customFormat="1" ht="24" hidden="1" customHeight="1" x14ac:dyDescent="0.2">
      <c r="B218" s="73" t="s">
        <v>284</v>
      </c>
      <c r="C218" s="73"/>
      <c r="D218" s="73"/>
      <c r="E218" s="73"/>
      <c r="F218" s="73"/>
      <c r="G218" s="73"/>
      <c r="H218" s="73"/>
      <c r="I218" s="73"/>
      <c r="J218" s="54">
        <v>0</v>
      </c>
      <c r="K218" s="54"/>
      <c r="L218" s="54">
        <f t="shared" ref="L218:L225" si="0">+L217+J218</f>
        <v>652282747</v>
      </c>
      <c r="M218" s="54"/>
    </row>
    <row r="219" spans="1:17" s="10" customFormat="1" ht="24" hidden="1" customHeight="1" x14ac:dyDescent="0.2">
      <c r="B219" s="73" t="s">
        <v>285</v>
      </c>
      <c r="C219" s="73"/>
      <c r="D219" s="73"/>
      <c r="E219" s="73"/>
      <c r="F219" s="73"/>
      <c r="G219" s="73"/>
      <c r="H219" s="73"/>
      <c r="I219" s="73"/>
      <c r="J219" s="54">
        <v>0</v>
      </c>
      <c r="K219" s="54"/>
      <c r="L219" s="54">
        <f t="shared" si="0"/>
        <v>652282747</v>
      </c>
      <c r="M219" s="54"/>
    </row>
    <row r="220" spans="1:17" s="10" customFormat="1" ht="26.25" customHeight="1" x14ac:dyDescent="0.2">
      <c r="B220" s="73" t="s">
        <v>336</v>
      </c>
      <c r="C220" s="73"/>
      <c r="D220" s="73"/>
      <c r="E220" s="73"/>
      <c r="F220" s="73"/>
      <c r="G220" s="73"/>
      <c r="H220" s="73"/>
      <c r="I220" s="73"/>
      <c r="J220" s="54">
        <v>-13185544</v>
      </c>
      <c r="K220" s="54"/>
      <c r="L220" s="54">
        <f t="shared" si="0"/>
        <v>639097203</v>
      </c>
      <c r="M220" s="54"/>
    </row>
    <row r="221" spans="1:17" s="10" customFormat="1" ht="26.25" customHeight="1" x14ac:dyDescent="0.2">
      <c r="B221" s="73" t="s">
        <v>335</v>
      </c>
      <c r="C221" s="73"/>
      <c r="D221" s="73"/>
      <c r="E221" s="73"/>
      <c r="F221" s="73"/>
      <c r="G221" s="73"/>
      <c r="H221" s="73"/>
      <c r="I221" s="73"/>
      <c r="J221" s="54">
        <v>-142739099.61000001</v>
      </c>
      <c r="K221" s="54"/>
      <c r="L221" s="54">
        <f t="shared" si="0"/>
        <v>496358103.38999999</v>
      </c>
      <c r="M221" s="54"/>
    </row>
    <row r="222" spans="1:17" s="10" customFormat="1" ht="41.25" customHeight="1" x14ac:dyDescent="0.2">
      <c r="B222" s="73" t="s">
        <v>387</v>
      </c>
      <c r="C222" s="73"/>
      <c r="D222" s="73"/>
      <c r="E222" s="73"/>
      <c r="F222" s="73"/>
      <c r="G222" s="73"/>
      <c r="H222" s="73"/>
      <c r="I222" s="73"/>
      <c r="J222" s="54">
        <f>32952088.42+10.54</f>
        <v>32952098.960000001</v>
      </c>
      <c r="K222" s="54"/>
      <c r="L222" s="54">
        <f t="shared" si="0"/>
        <v>529310202.34999996</v>
      </c>
      <c r="M222" s="54"/>
    </row>
    <row r="223" spans="1:17" s="10" customFormat="1" ht="51" customHeight="1" x14ac:dyDescent="0.2">
      <c r="B223" s="73" t="s">
        <v>386</v>
      </c>
      <c r="C223" s="73"/>
      <c r="D223" s="73"/>
      <c r="E223" s="73"/>
      <c r="F223" s="73"/>
      <c r="G223" s="73"/>
      <c r="H223" s="73"/>
      <c r="I223" s="73"/>
      <c r="J223" s="54">
        <v>-18000000</v>
      </c>
      <c r="K223" s="54"/>
      <c r="L223" s="54">
        <f t="shared" si="0"/>
        <v>511310202.34999996</v>
      </c>
      <c r="M223" s="54"/>
    </row>
    <row r="224" spans="1:17" s="10" customFormat="1" ht="18" customHeight="1" x14ac:dyDescent="0.2">
      <c r="B224" s="73" t="s">
        <v>388</v>
      </c>
      <c r="C224" s="73"/>
      <c r="D224" s="73"/>
      <c r="E224" s="73"/>
      <c r="F224" s="73"/>
      <c r="G224" s="73"/>
      <c r="H224" s="73"/>
      <c r="I224" s="73"/>
      <c r="J224" s="54">
        <v>613515652.94000006</v>
      </c>
      <c r="K224" s="54"/>
      <c r="L224" s="54">
        <f t="shared" si="0"/>
        <v>1124825855.29</v>
      </c>
      <c r="M224" s="54"/>
    </row>
    <row r="225" spans="1:15" s="10" customFormat="1" ht="18" customHeight="1" x14ac:dyDescent="0.2">
      <c r="B225" s="73" t="s">
        <v>389</v>
      </c>
      <c r="C225" s="73"/>
      <c r="D225" s="73"/>
      <c r="E225" s="73"/>
      <c r="F225" s="73"/>
      <c r="G225" s="73"/>
      <c r="H225" s="73"/>
      <c r="I225" s="73"/>
      <c r="J225" s="54">
        <v>10.54</v>
      </c>
      <c r="K225" s="54"/>
      <c r="L225" s="54">
        <f t="shared" si="0"/>
        <v>1124825865.8299999</v>
      </c>
      <c r="M225" s="54"/>
    </row>
    <row r="226" spans="1:15" s="10" customFormat="1" ht="24.75" customHeight="1" x14ac:dyDescent="0.2">
      <c r="B226" s="80" t="s">
        <v>404</v>
      </c>
      <c r="C226" s="80"/>
      <c r="D226" s="80"/>
      <c r="E226" s="80"/>
      <c r="F226" s="80"/>
      <c r="G226" s="80"/>
      <c r="H226" s="80"/>
      <c r="I226" s="80"/>
      <c r="J226" s="63">
        <f>SUM(J217:K225)</f>
        <v>447910651.90000004</v>
      </c>
      <c r="K226" s="63"/>
      <c r="L226" s="63">
        <f>+L216+J226</f>
        <v>1124825865.8299999</v>
      </c>
      <c r="M226" s="63"/>
    </row>
    <row r="227" spans="1:15" s="10" customFormat="1" ht="6" customHeight="1" x14ac:dyDescent="0.2">
      <c r="A227" s="14"/>
      <c r="B227" s="14"/>
      <c r="C227" s="14"/>
      <c r="D227" s="14"/>
      <c r="E227" s="14"/>
      <c r="F227" s="14"/>
      <c r="G227" s="14"/>
      <c r="H227" s="14"/>
      <c r="I227" s="14"/>
      <c r="J227" s="14"/>
      <c r="K227" s="14"/>
      <c r="L227" s="14"/>
      <c r="M227" s="14"/>
    </row>
    <row r="228" spans="1:15" s="10" customFormat="1" ht="24" customHeight="1" x14ac:dyDescent="0.2">
      <c r="B228" s="77" t="s">
        <v>3</v>
      </c>
      <c r="C228" s="78"/>
      <c r="D228" s="78"/>
      <c r="E228" s="79"/>
      <c r="F228" s="102" t="s">
        <v>4</v>
      </c>
      <c r="G228" s="102"/>
      <c r="H228" s="77" t="s">
        <v>112</v>
      </c>
      <c r="I228" s="78"/>
      <c r="J228" s="79"/>
      <c r="K228" s="14"/>
      <c r="L228" s="14"/>
      <c r="M228" s="52"/>
    </row>
    <row r="229" spans="1:15" s="10" customFormat="1" ht="29.25" customHeight="1" x14ac:dyDescent="0.2">
      <c r="B229" s="69" t="s">
        <v>390</v>
      </c>
      <c r="C229" s="70"/>
      <c r="D229" s="70"/>
      <c r="E229" s="71"/>
      <c r="F229" s="54">
        <f>+J226</f>
        <v>447910651.90000004</v>
      </c>
      <c r="G229" s="54"/>
      <c r="H229" s="69" t="s">
        <v>113</v>
      </c>
      <c r="I229" s="70"/>
      <c r="J229" s="71"/>
      <c r="K229" s="14"/>
      <c r="L229" s="14"/>
      <c r="M229" s="20"/>
    </row>
    <row r="230" spans="1:15" s="10" customFormat="1" ht="6" customHeight="1" x14ac:dyDescent="0.2">
      <c r="A230" s="11"/>
      <c r="B230" s="11"/>
      <c r="C230" s="11"/>
      <c r="D230" s="11"/>
      <c r="E230" s="11"/>
      <c r="F230" s="11"/>
      <c r="G230" s="11"/>
      <c r="H230" s="11"/>
      <c r="I230" s="11"/>
      <c r="J230" s="11"/>
      <c r="K230" s="14"/>
      <c r="L230" s="14"/>
      <c r="M230" s="14"/>
    </row>
    <row r="231" spans="1:15" s="10" customFormat="1" x14ac:dyDescent="0.2">
      <c r="A231" s="11" t="s">
        <v>49</v>
      </c>
      <c r="B231" s="11"/>
      <c r="C231" s="11"/>
      <c r="D231" s="11"/>
      <c r="E231" s="11"/>
      <c r="F231" s="11"/>
      <c r="G231" s="11"/>
      <c r="H231" s="11"/>
      <c r="I231" s="11"/>
      <c r="J231" s="11"/>
      <c r="K231" s="11"/>
      <c r="L231" s="11"/>
      <c r="M231" s="36"/>
    </row>
    <row r="232" spans="1:15" s="10" customFormat="1" ht="15" x14ac:dyDescent="0.2">
      <c r="A232" s="72" t="s">
        <v>391</v>
      </c>
      <c r="B232" s="72"/>
      <c r="C232" s="72"/>
      <c r="D232" s="72"/>
      <c r="E232" s="72"/>
      <c r="F232" s="72"/>
      <c r="G232" s="72"/>
      <c r="H232" s="72"/>
      <c r="I232" s="72"/>
      <c r="J232" s="72"/>
      <c r="K232" s="72"/>
      <c r="L232" s="72"/>
      <c r="M232" s="72"/>
      <c r="N232" s="64"/>
      <c r="O232" s="64"/>
    </row>
    <row r="233" spans="1:15" s="10" customFormat="1" ht="6.75" customHeight="1" x14ac:dyDescent="0.2">
      <c r="A233" s="22"/>
      <c r="B233" s="22"/>
      <c r="C233" s="22"/>
      <c r="D233" s="22"/>
      <c r="E233" s="22"/>
      <c r="F233" s="22"/>
      <c r="G233" s="22"/>
      <c r="H233" s="22"/>
      <c r="I233" s="22"/>
      <c r="J233" s="22"/>
      <c r="K233" s="22"/>
      <c r="L233" s="22"/>
      <c r="M233" s="22"/>
      <c r="N233" s="30"/>
      <c r="O233" s="30"/>
    </row>
    <row r="234" spans="1:15" s="10" customFormat="1" x14ac:dyDescent="0.2">
      <c r="A234" s="11" t="s">
        <v>52</v>
      </c>
      <c r="B234" s="11"/>
      <c r="C234" s="11"/>
      <c r="D234" s="11"/>
      <c r="E234" s="11"/>
      <c r="F234" s="11"/>
      <c r="G234" s="11"/>
      <c r="H234" s="11"/>
      <c r="I234" s="11"/>
      <c r="J234" s="11"/>
      <c r="K234" s="11"/>
      <c r="L234" s="11"/>
      <c r="M234" s="11"/>
    </row>
    <row r="235" spans="1:15" s="10" customFormat="1" ht="47.25" customHeight="1" x14ac:dyDescent="0.2">
      <c r="A235" s="72" t="s">
        <v>412</v>
      </c>
      <c r="B235" s="72"/>
      <c r="C235" s="72"/>
      <c r="D235" s="72"/>
      <c r="E235" s="72"/>
      <c r="F235" s="72"/>
      <c r="G235" s="72"/>
      <c r="H235" s="72"/>
      <c r="I235" s="72"/>
      <c r="J235" s="72"/>
      <c r="K235" s="72"/>
      <c r="L235" s="72"/>
      <c r="M235" s="72"/>
      <c r="N235" s="64"/>
      <c r="O235" s="64"/>
    </row>
    <row r="236" spans="1:15" s="10" customFormat="1" ht="6" customHeight="1" x14ac:dyDescent="0.2">
      <c r="A236" s="22"/>
      <c r="B236" s="22"/>
      <c r="C236" s="22"/>
      <c r="D236" s="22"/>
      <c r="E236" s="22"/>
      <c r="F236" s="22"/>
      <c r="G236" s="22"/>
      <c r="H236" s="22"/>
      <c r="I236" s="22"/>
      <c r="J236" s="22"/>
      <c r="K236" s="22"/>
      <c r="L236" s="22"/>
      <c r="M236" s="22"/>
      <c r="N236" s="30"/>
      <c r="O236" s="30"/>
    </row>
    <row r="237" spans="1:15" s="10" customFormat="1" x14ac:dyDescent="0.2">
      <c r="A237" s="13" t="s">
        <v>127</v>
      </c>
      <c r="B237" s="13"/>
      <c r="C237" s="13"/>
      <c r="D237" s="13"/>
      <c r="E237" s="13"/>
      <c r="F237" s="13"/>
      <c r="G237" s="13"/>
      <c r="H237" s="13"/>
      <c r="I237" s="13"/>
      <c r="J237" s="13"/>
      <c r="K237" s="43"/>
      <c r="L237" s="13"/>
      <c r="M237" s="13"/>
    </row>
    <row r="238" spans="1:15" s="10" customFormat="1" ht="6" customHeight="1" x14ac:dyDescent="0.2">
      <c r="A238" s="11"/>
      <c r="B238" s="11"/>
      <c r="C238" s="11"/>
      <c r="D238" s="11"/>
      <c r="E238" s="11"/>
      <c r="F238" s="11"/>
      <c r="G238" s="11"/>
      <c r="H238" s="11"/>
      <c r="I238" s="11"/>
      <c r="J238" s="11"/>
      <c r="K238" s="11"/>
      <c r="L238" s="11"/>
      <c r="M238" s="11"/>
    </row>
    <row r="239" spans="1:15" s="10" customFormat="1" x14ac:dyDescent="0.2">
      <c r="A239" s="11" t="s">
        <v>128</v>
      </c>
      <c r="B239" s="11"/>
      <c r="C239" s="11"/>
      <c r="D239" s="11"/>
      <c r="E239" s="11"/>
      <c r="F239" s="11"/>
      <c r="G239" s="11"/>
      <c r="H239" s="11"/>
      <c r="I239" s="11"/>
      <c r="J239" s="11"/>
      <c r="K239" s="11"/>
      <c r="L239" s="11"/>
      <c r="M239" s="11"/>
    </row>
    <row r="240" spans="1:15" s="10" customFormat="1" ht="6" customHeight="1" x14ac:dyDescent="0.2">
      <c r="A240" s="11"/>
      <c r="B240" s="11"/>
      <c r="C240" s="11"/>
      <c r="D240" s="11"/>
      <c r="E240" s="11"/>
      <c r="F240" s="11"/>
      <c r="G240" s="11"/>
      <c r="H240" s="11"/>
      <c r="I240" s="11"/>
      <c r="J240" s="11"/>
      <c r="K240" s="11"/>
      <c r="L240" s="11"/>
      <c r="M240" s="11"/>
    </row>
    <row r="241" spans="1:15" s="10" customFormat="1" x14ac:dyDescent="0.2">
      <c r="A241" s="11" t="s">
        <v>108</v>
      </c>
      <c r="B241" s="11"/>
      <c r="C241" s="11"/>
      <c r="D241" s="11"/>
      <c r="E241" s="11"/>
      <c r="F241" s="11"/>
      <c r="G241" s="11"/>
      <c r="H241" s="11"/>
      <c r="I241" s="11"/>
      <c r="J241" s="11"/>
      <c r="K241" s="11"/>
      <c r="L241" s="11"/>
      <c r="M241" s="11"/>
    </row>
    <row r="242" spans="1:15" s="16" customFormat="1" ht="31.5" customHeight="1" x14ac:dyDescent="0.2">
      <c r="A242" s="72" t="s">
        <v>413</v>
      </c>
      <c r="B242" s="72"/>
      <c r="C242" s="72"/>
      <c r="D242" s="72"/>
      <c r="E242" s="72"/>
      <c r="F242" s="72"/>
      <c r="G242" s="72"/>
      <c r="H242" s="72"/>
      <c r="I242" s="72"/>
      <c r="J242" s="72"/>
      <c r="K242" s="72"/>
      <c r="L242" s="72"/>
      <c r="M242" s="72"/>
      <c r="N242" s="64"/>
      <c r="O242" s="64"/>
    </row>
    <row r="243" spans="1:15" s="10" customFormat="1" ht="6" customHeight="1" x14ac:dyDescent="0.2">
      <c r="A243" s="14"/>
      <c r="B243" s="14"/>
      <c r="C243" s="14"/>
      <c r="D243" s="14"/>
      <c r="E243" s="14"/>
      <c r="F243" s="14"/>
      <c r="G243" s="14"/>
      <c r="H243" s="14"/>
      <c r="I243" s="14"/>
      <c r="J243" s="14"/>
      <c r="K243" s="14"/>
      <c r="L243" s="14"/>
      <c r="M243" s="14"/>
    </row>
    <row r="244" spans="1:15" s="10" customFormat="1" ht="27.75" customHeight="1" x14ac:dyDescent="0.2">
      <c r="B244" s="65" t="s">
        <v>3</v>
      </c>
      <c r="C244" s="66"/>
      <c r="D244" s="135"/>
      <c r="E244" s="77" t="s">
        <v>338</v>
      </c>
      <c r="F244" s="78"/>
      <c r="G244" s="79"/>
      <c r="H244" s="77" t="s">
        <v>392</v>
      </c>
      <c r="I244" s="78"/>
      <c r="J244" s="79"/>
      <c r="K244" s="14"/>
      <c r="L244" s="14"/>
      <c r="M244" s="14"/>
    </row>
    <row r="245" spans="1:15" s="10" customFormat="1" ht="18" customHeight="1" x14ac:dyDescent="0.2">
      <c r="B245" s="74" t="s">
        <v>7</v>
      </c>
      <c r="C245" s="75"/>
      <c r="D245" s="76"/>
      <c r="E245" s="60">
        <v>212927.85</v>
      </c>
      <c r="F245" s="61"/>
      <c r="G245" s="62"/>
      <c r="H245" s="60">
        <f>+G89</f>
        <v>205723.07</v>
      </c>
      <c r="I245" s="61"/>
      <c r="J245" s="62"/>
      <c r="K245" s="14"/>
      <c r="L245" s="14"/>
      <c r="M245" s="14"/>
    </row>
    <row r="246" spans="1:15" s="10" customFormat="1" ht="18" customHeight="1" x14ac:dyDescent="0.2">
      <c r="B246" s="74" t="s">
        <v>10</v>
      </c>
      <c r="C246" s="75"/>
      <c r="D246" s="76"/>
      <c r="E246" s="60">
        <v>33385150.02</v>
      </c>
      <c r="F246" s="61"/>
      <c r="G246" s="62"/>
      <c r="H246" s="60">
        <f>+G90</f>
        <v>17600585.010000002</v>
      </c>
      <c r="I246" s="61"/>
      <c r="J246" s="62"/>
      <c r="K246" s="14"/>
      <c r="L246" s="14"/>
      <c r="M246" s="14"/>
    </row>
    <row r="247" spans="1:15" s="10" customFormat="1" ht="18" customHeight="1" x14ac:dyDescent="0.2">
      <c r="B247" s="74" t="s">
        <v>129</v>
      </c>
      <c r="C247" s="75"/>
      <c r="D247" s="76"/>
      <c r="E247" s="60">
        <v>348590000</v>
      </c>
      <c r="F247" s="61"/>
      <c r="G247" s="62"/>
      <c r="H247" s="60">
        <f>+G91</f>
        <v>659267099.41999996</v>
      </c>
      <c r="I247" s="61"/>
      <c r="J247" s="62"/>
      <c r="K247" s="14"/>
      <c r="L247" s="14"/>
      <c r="M247" s="14"/>
    </row>
    <row r="248" spans="1:15" s="10" customFormat="1" ht="23.25" customHeight="1" x14ac:dyDescent="0.2">
      <c r="B248" s="88" t="s">
        <v>254</v>
      </c>
      <c r="C248" s="89"/>
      <c r="D248" s="90"/>
      <c r="E248" s="152">
        <f>SUM(E245:G247)</f>
        <v>382188077.87</v>
      </c>
      <c r="F248" s="153"/>
      <c r="G248" s="154"/>
      <c r="H248" s="152">
        <f>SUM(H245:J247)</f>
        <v>677073407.5</v>
      </c>
      <c r="I248" s="153"/>
      <c r="J248" s="154"/>
      <c r="K248" s="14"/>
      <c r="L248" s="14"/>
      <c r="M248" s="14"/>
    </row>
    <row r="249" spans="1:15" s="10" customFormat="1" x14ac:dyDescent="0.2">
      <c r="A249" s="11"/>
      <c r="B249" s="11"/>
      <c r="C249" s="11"/>
      <c r="D249" s="11"/>
      <c r="E249" s="11"/>
      <c r="F249" s="11"/>
      <c r="G249" s="11"/>
      <c r="H249" s="11"/>
      <c r="I249" s="11"/>
      <c r="J249" s="11"/>
      <c r="K249" s="14"/>
      <c r="L249" s="14"/>
      <c r="M249" s="14"/>
    </row>
    <row r="250" spans="1:15" s="10" customFormat="1" x14ac:dyDescent="0.2">
      <c r="A250" s="11" t="s">
        <v>130</v>
      </c>
      <c r="B250" s="11"/>
      <c r="C250" s="11"/>
      <c r="D250" s="11"/>
      <c r="E250" s="11"/>
      <c r="F250" s="11"/>
      <c r="G250" s="11"/>
      <c r="H250" s="11"/>
      <c r="I250" s="11"/>
      <c r="J250" s="11"/>
      <c r="K250" s="11"/>
      <c r="L250" s="11"/>
      <c r="M250" s="11"/>
    </row>
    <row r="251" spans="1:15" s="10" customFormat="1" ht="15" x14ac:dyDescent="0.2">
      <c r="A251" s="72" t="s">
        <v>393</v>
      </c>
      <c r="B251" s="72"/>
      <c r="C251" s="72"/>
      <c r="D251" s="72"/>
      <c r="E251" s="72"/>
      <c r="F251" s="72"/>
      <c r="G251" s="72"/>
      <c r="H251" s="72"/>
      <c r="I251" s="72"/>
      <c r="J251" s="72"/>
      <c r="K251" s="72"/>
      <c r="L251" s="72"/>
      <c r="M251" s="72"/>
      <c r="N251" s="64"/>
      <c r="O251" s="64"/>
    </row>
    <row r="252" spans="1:15" s="10" customFormat="1" ht="6" customHeight="1" x14ac:dyDescent="0.2">
      <c r="A252" s="14"/>
      <c r="B252" s="14"/>
      <c r="C252" s="14"/>
      <c r="D252" s="14"/>
      <c r="E252" s="14"/>
      <c r="F252" s="14"/>
      <c r="G252" s="14"/>
      <c r="H252" s="14"/>
      <c r="I252" s="14"/>
      <c r="J252" s="14"/>
      <c r="K252" s="14"/>
      <c r="L252" s="14"/>
      <c r="M252" s="14"/>
    </row>
    <row r="253" spans="1:15" s="10" customFormat="1" ht="31.5" customHeight="1" x14ac:dyDescent="0.2">
      <c r="B253" s="102" t="s">
        <v>3</v>
      </c>
      <c r="C253" s="102"/>
      <c r="D253" s="102"/>
      <c r="E253" s="102"/>
      <c r="F253" s="102" t="s">
        <v>131</v>
      </c>
      <c r="G253" s="102"/>
      <c r="H253" s="102"/>
      <c r="I253" s="14"/>
      <c r="J253" s="14"/>
      <c r="K253" s="14"/>
      <c r="L253" s="14"/>
      <c r="M253" s="14"/>
    </row>
    <row r="254" spans="1:15" s="10" customFormat="1" ht="18" customHeight="1" x14ac:dyDescent="0.2">
      <c r="B254" s="73" t="s">
        <v>355</v>
      </c>
      <c r="C254" s="73"/>
      <c r="D254" s="73"/>
      <c r="E254" s="73"/>
      <c r="F254" s="54">
        <v>23510678.300000001</v>
      </c>
      <c r="G254" s="54"/>
      <c r="H254" s="54"/>
      <c r="I254" s="14"/>
      <c r="J254" s="14"/>
      <c r="K254" s="14"/>
      <c r="L254" s="14"/>
      <c r="M254" s="14"/>
    </row>
    <row r="255" spans="1:15" s="10" customFormat="1" ht="18" customHeight="1" x14ac:dyDescent="0.2">
      <c r="B255" s="73" t="s">
        <v>132</v>
      </c>
      <c r="C255" s="73"/>
      <c r="D255" s="73"/>
      <c r="E255" s="73"/>
      <c r="F255" s="54">
        <v>110005045.98</v>
      </c>
      <c r="G255" s="54"/>
      <c r="H255" s="54"/>
      <c r="I255" s="14"/>
      <c r="J255" s="14"/>
      <c r="K255" s="14"/>
      <c r="L255" s="14"/>
      <c r="M255" s="14"/>
    </row>
    <row r="256" spans="1:15" s="10" customFormat="1" ht="18" customHeight="1" x14ac:dyDescent="0.2">
      <c r="B256" s="73" t="s">
        <v>66</v>
      </c>
      <c r="C256" s="73"/>
      <c r="D256" s="73"/>
      <c r="E256" s="73"/>
      <c r="F256" s="54">
        <v>17009924.18</v>
      </c>
      <c r="G256" s="54"/>
      <c r="H256" s="54"/>
      <c r="I256" s="14"/>
      <c r="J256" s="14"/>
      <c r="K256" s="14"/>
      <c r="L256" s="14"/>
      <c r="M256" s="14"/>
    </row>
    <row r="257" spans="1:13" s="10" customFormat="1" ht="30" customHeight="1" x14ac:dyDescent="0.2">
      <c r="B257" s="73" t="s">
        <v>133</v>
      </c>
      <c r="C257" s="73"/>
      <c r="D257" s="73"/>
      <c r="E257" s="73"/>
      <c r="F257" s="54">
        <v>67413.59</v>
      </c>
      <c r="G257" s="54"/>
      <c r="H257" s="54"/>
      <c r="I257" s="14"/>
      <c r="J257" s="14"/>
      <c r="K257" s="14"/>
      <c r="L257" s="14"/>
      <c r="M257" s="14"/>
    </row>
    <row r="258" spans="1:13" s="10" customFormat="1" ht="18" customHeight="1" x14ac:dyDescent="0.2">
      <c r="B258" s="73" t="s">
        <v>290</v>
      </c>
      <c r="C258" s="73"/>
      <c r="D258" s="73"/>
      <c r="E258" s="73"/>
      <c r="F258" s="54">
        <v>6184363.9900000002</v>
      </c>
      <c r="G258" s="54"/>
      <c r="H258" s="54"/>
      <c r="I258" s="14"/>
      <c r="J258" s="14"/>
      <c r="K258" s="14"/>
      <c r="L258" s="14"/>
      <c r="M258" s="14"/>
    </row>
    <row r="259" spans="1:13" s="10" customFormat="1" ht="18" customHeight="1" x14ac:dyDescent="0.2">
      <c r="B259" s="73" t="s">
        <v>134</v>
      </c>
      <c r="C259" s="73"/>
      <c r="D259" s="73"/>
      <c r="E259" s="73"/>
      <c r="F259" s="54">
        <v>19343850.43</v>
      </c>
      <c r="G259" s="54"/>
      <c r="H259" s="54"/>
      <c r="I259" s="14"/>
      <c r="J259" s="14"/>
      <c r="K259" s="14"/>
      <c r="L259" s="14"/>
      <c r="M259" s="14"/>
    </row>
    <row r="260" spans="1:13" s="10" customFormat="1" ht="24" customHeight="1" x14ac:dyDescent="0.2">
      <c r="B260" s="73" t="s">
        <v>304</v>
      </c>
      <c r="C260" s="73"/>
      <c r="D260" s="73"/>
      <c r="E260" s="73"/>
      <c r="F260" s="54">
        <v>1723798.05</v>
      </c>
      <c r="G260" s="54"/>
      <c r="H260" s="54"/>
      <c r="I260" s="14"/>
      <c r="J260" s="14"/>
      <c r="K260" s="14"/>
      <c r="L260" s="14"/>
      <c r="M260" s="14"/>
    </row>
    <row r="261" spans="1:13" s="10" customFormat="1" ht="31.5" customHeight="1" x14ac:dyDescent="0.2">
      <c r="B261" s="80" t="s">
        <v>255</v>
      </c>
      <c r="C261" s="80"/>
      <c r="D261" s="80"/>
      <c r="E261" s="80"/>
      <c r="F261" s="63">
        <f>SUM(F254:H260)</f>
        <v>177845074.52000004</v>
      </c>
      <c r="G261" s="63"/>
      <c r="H261" s="63"/>
      <c r="I261" s="14"/>
      <c r="J261" s="31"/>
      <c r="K261" s="31"/>
      <c r="L261" s="31"/>
      <c r="M261" s="14"/>
    </row>
    <row r="262" spans="1:13" s="10" customFormat="1" ht="6" customHeight="1" x14ac:dyDescent="0.2">
      <c r="A262" s="11"/>
      <c r="B262" s="11"/>
      <c r="C262" s="11"/>
      <c r="D262" s="11"/>
      <c r="E262" s="11"/>
      <c r="F262" s="11"/>
      <c r="G262" s="11"/>
      <c r="H262" s="11"/>
      <c r="I262" s="11"/>
      <c r="J262" s="11"/>
      <c r="K262" s="11"/>
      <c r="L262" s="11"/>
      <c r="M262" s="11"/>
    </row>
    <row r="263" spans="1:13" s="10" customFormat="1" x14ac:dyDescent="0.2">
      <c r="A263" s="11"/>
      <c r="B263" s="11"/>
      <c r="C263" s="11"/>
      <c r="D263" s="11"/>
      <c r="E263" s="11"/>
      <c r="F263" s="11"/>
      <c r="G263" s="11"/>
      <c r="H263" s="11"/>
      <c r="I263" s="11"/>
      <c r="J263" s="11"/>
      <c r="K263" s="11"/>
      <c r="L263" s="11"/>
      <c r="M263" s="11"/>
    </row>
    <row r="264" spans="1:13" s="10" customFormat="1" x14ac:dyDescent="0.2">
      <c r="A264" s="11" t="s">
        <v>256</v>
      </c>
      <c r="B264" s="11"/>
      <c r="C264" s="11"/>
      <c r="D264" s="11"/>
      <c r="E264" s="11"/>
      <c r="F264" s="11"/>
      <c r="G264" s="11"/>
      <c r="H264" s="11"/>
      <c r="I264" s="11"/>
      <c r="J264" s="11"/>
      <c r="K264" s="11"/>
      <c r="L264" s="11"/>
      <c r="M264" s="11"/>
    </row>
    <row r="265" spans="1:13" s="10" customFormat="1" x14ac:dyDescent="0.2">
      <c r="A265" s="77" t="s">
        <v>300</v>
      </c>
      <c r="B265" s="78"/>
      <c r="C265" s="78"/>
      <c r="D265" s="78"/>
      <c r="E265" s="78"/>
      <c r="F265" s="78"/>
      <c r="G265" s="78"/>
      <c r="H265" s="78"/>
      <c r="I265" s="79"/>
      <c r="J265" s="11"/>
      <c r="K265" s="11"/>
      <c r="L265" s="11"/>
      <c r="M265" s="11"/>
    </row>
    <row r="266" spans="1:13" s="10" customFormat="1" x14ac:dyDescent="0.2">
      <c r="A266" s="65" t="s">
        <v>3</v>
      </c>
      <c r="B266" s="66"/>
      <c r="C266" s="135"/>
      <c r="D266" s="77" t="s">
        <v>394</v>
      </c>
      <c r="E266" s="78"/>
      <c r="F266" s="79"/>
      <c r="G266" s="77">
        <v>2022</v>
      </c>
      <c r="H266" s="78"/>
      <c r="I266" s="79"/>
      <c r="J266" s="11"/>
      <c r="K266" s="11"/>
      <c r="L266" s="11"/>
      <c r="M266" s="11"/>
    </row>
    <row r="267" spans="1:13" s="10" customFormat="1" ht="33" customHeight="1" x14ac:dyDescent="0.2">
      <c r="A267" s="111" t="s">
        <v>306</v>
      </c>
      <c r="B267" s="112"/>
      <c r="C267" s="113"/>
      <c r="D267" s="60">
        <f>+J224</f>
        <v>613515652.94000006</v>
      </c>
      <c r="E267" s="61"/>
      <c r="F267" s="62"/>
      <c r="G267" s="60">
        <v>288006415.42000002</v>
      </c>
      <c r="H267" s="61"/>
      <c r="I267" s="62"/>
      <c r="J267" s="11"/>
      <c r="K267" s="11"/>
      <c r="L267" s="11"/>
      <c r="M267" s="11"/>
    </row>
    <row r="268" spans="1:13" s="10" customFormat="1" ht="33" hidden="1" customHeight="1" x14ac:dyDescent="0.2">
      <c r="A268" s="111" t="s">
        <v>307</v>
      </c>
      <c r="B268" s="112"/>
      <c r="C268" s="113"/>
      <c r="D268" s="114">
        <f>SUM(D269:F274)</f>
        <v>0</v>
      </c>
      <c r="E268" s="115"/>
      <c r="F268" s="116"/>
      <c r="G268" s="117">
        <f>+F108</f>
        <v>0</v>
      </c>
      <c r="H268" s="118"/>
      <c r="I268" s="119"/>
      <c r="J268" s="11"/>
      <c r="K268" s="11"/>
      <c r="L268" s="11"/>
      <c r="M268" s="11"/>
    </row>
    <row r="269" spans="1:13" s="10" customFormat="1" ht="30.75" hidden="1" customHeight="1" x14ac:dyDescent="0.2">
      <c r="A269" s="74" t="s">
        <v>308</v>
      </c>
      <c r="B269" s="75"/>
      <c r="C269" s="76"/>
      <c r="D269" s="60">
        <v>0</v>
      </c>
      <c r="E269" s="61"/>
      <c r="F269" s="62"/>
      <c r="G269" s="117">
        <f>+F109</f>
        <v>0</v>
      </c>
      <c r="H269" s="118"/>
      <c r="I269" s="119"/>
      <c r="J269" s="11"/>
      <c r="K269" s="11"/>
      <c r="L269" s="11"/>
      <c r="M269" s="11"/>
    </row>
    <row r="270" spans="1:13" s="10" customFormat="1" ht="30.75" hidden="1" customHeight="1" x14ac:dyDescent="0.2">
      <c r="A270" s="74" t="s">
        <v>309</v>
      </c>
      <c r="B270" s="75"/>
      <c r="C270" s="76"/>
      <c r="D270" s="60"/>
      <c r="E270" s="61"/>
      <c r="F270" s="62"/>
      <c r="G270" s="117">
        <f>+F110</f>
        <v>0</v>
      </c>
      <c r="H270" s="118"/>
      <c r="I270" s="119"/>
      <c r="J270" s="11"/>
      <c r="K270" s="11"/>
      <c r="L270" s="11"/>
      <c r="M270" s="11"/>
    </row>
    <row r="271" spans="1:13" s="10" customFormat="1" ht="30.75" hidden="1" customHeight="1" x14ac:dyDescent="0.2">
      <c r="A271" s="74" t="s">
        <v>310</v>
      </c>
      <c r="B271" s="75"/>
      <c r="C271" s="76"/>
      <c r="D271" s="60"/>
      <c r="E271" s="61"/>
      <c r="F271" s="62"/>
      <c r="G271" s="117" t="e">
        <f>+#REF!</f>
        <v>#REF!</v>
      </c>
      <c r="H271" s="118"/>
      <c r="I271" s="119"/>
      <c r="J271" s="11"/>
      <c r="K271" s="11"/>
      <c r="L271" s="11"/>
      <c r="M271" s="11"/>
    </row>
    <row r="272" spans="1:13" s="10" customFormat="1" ht="30.75" hidden="1" customHeight="1" x14ac:dyDescent="0.2">
      <c r="A272" s="74" t="s">
        <v>311</v>
      </c>
      <c r="B272" s="75"/>
      <c r="C272" s="76"/>
      <c r="D272" s="60"/>
      <c r="E272" s="61"/>
      <c r="F272" s="62"/>
      <c r="G272" s="117">
        <f>+F111</f>
        <v>0</v>
      </c>
      <c r="H272" s="118"/>
      <c r="I272" s="119"/>
      <c r="J272" s="11"/>
      <c r="K272" s="11"/>
      <c r="L272" s="11"/>
      <c r="M272" s="11"/>
    </row>
    <row r="273" spans="1:15" s="10" customFormat="1" ht="30.75" hidden="1" customHeight="1" x14ac:dyDescent="0.2">
      <c r="A273" s="74" t="s">
        <v>312</v>
      </c>
      <c r="B273" s="75"/>
      <c r="C273" s="76"/>
      <c r="D273" s="60"/>
      <c r="E273" s="61"/>
      <c r="F273" s="62"/>
      <c r="G273" s="117">
        <f>+F112</f>
        <v>0</v>
      </c>
      <c r="H273" s="118"/>
      <c r="I273" s="119"/>
      <c r="J273" s="11"/>
      <c r="K273" s="11"/>
      <c r="L273" s="11"/>
      <c r="M273" s="11"/>
    </row>
    <row r="274" spans="1:15" s="10" customFormat="1" ht="30.75" hidden="1" customHeight="1" x14ac:dyDescent="0.2">
      <c r="A274" s="74" t="s">
        <v>313</v>
      </c>
      <c r="B274" s="75"/>
      <c r="C274" s="76"/>
      <c r="D274" s="60"/>
      <c r="E274" s="61"/>
      <c r="F274" s="62"/>
      <c r="G274" s="117">
        <f>+F108</f>
        <v>0</v>
      </c>
      <c r="H274" s="118"/>
      <c r="I274" s="119"/>
      <c r="J274" s="11"/>
      <c r="K274" s="11"/>
      <c r="L274" s="11"/>
      <c r="M274" s="11"/>
    </row>
    <row r="275" spans="1:15" s="10" customFormat="1" ht="33" customHeight="1" x14ac:dyDescent="0.2">
      <c r="A275" s="88" t="s">
        <v>314</v>
      </c>
      <c r="B275" s="89"/>
      <c r="C275" s="90"/>
      <c r="D275" s="152">
        <f>+D267+D269</f>
        <v>613515652.94000006</v>
      </c>
      <c r="E275" s="153"/>
      <c r="F275" s="154"/>
      <c r="G275" s="152">
        <f>+G267</f>
        <v>288006415.42000002</v>
      </c>
      <c r="H275" s="153"/>
      <c r="I275" s="154"/>
      <c r="J275" s="11"/>
      <c r="K275" s="11"/>
      <c r="L275" s="11"/>
      <c r="M275" s="11"/>
    </row>
    <row r="276" spans="1:15" s="10" customFormat="1" x14ac:dyDescent="0.2">
      <c r="A276" s="11"/>
      <c r="B276" s="11"/>
      <c r="C276" s="11"/>
      <c r="D276" s="11"/>
      <c r="E276" s="11"/>
      <c r="G276" s="11"/>
      <c r="H276" s="11"/>
      <c r="I276" s="11"/>
      <c r="J276" s="11"/>
      <c r="K276" s="11"/>
      <c r="L276" s="11"/>
      <c r="M276" s="11"/>
    </row>
    <row r="277" spans="1:15" s="10" customFormat="1" ht="51" customHeight="1" x14ac:dyDescent="0.2">
      <c r="A277" s="107" t="s">
        <v>395</v>
      </c>
      <c r="B277" s="107"/>
      <c r="C277" s="107"/>
      <c r="D277" s="107"/>
      <c r="E277" s="107"/>
      <c r="F277" s="107"/>
      <c r="G277" s="107"/>
      <c r="H277" s="107"/>
      <c r="I277" s="107"/>
      <c r="J277" s="107"/>
      <c r="K277" s="107"/>
      <c r="L277" s="107"/>
      <c r="M277" s="107"/>
      <c r="N277" s="107"/>
      <c r="O277" s="107"/>
    </row>
    <row r="278" spans="1:15" s="10" customFormat="1" ht="15" x14ac:dyDescent="0.2">
      <c r="A278" s="22"/>
      <c r="B278" s="22"/>
      <c r="C278" s="22"/>
      <c r="D278" s="22"/>
      <c r="E278" s="22"/>
      <c r="F278" s="22"/>
      <c r="G278" s="22"/>
      <c r="H278" s="22"/>
      <c r="I278" s="22"/>
      <c r="J278" s="22"/>
      <c r="K278" s="22"/>
      <c r="L278" s="22"/>
      <c r="M278" s="22"/>
      <c r="N278" s="30"/>
      <c r="O278" s="30"/>
    </row>
    <row r="279" spans="1:15" s="10" customFormat="1" ht="27" customHeight="1" x14ac:dyDescent="0.2">
      <c r="A279" s="13" t="s">
        <v>291</v>
      </c>
      <c r="B279" s="13"/>
      <c r="C279" s="13"/>
      <c r="D279" s="13"/>
      <c r="E279" s="13"/>
      <c r="F279" s="13"/>
      <c r="G279" s="13"/>
      <c r="H279" s="13"/>
      <c r="I279" s="13"/>
      <c r="J279" s="13"/>
      <c r="K279" s="13"/>
      <c r="L279" s="13"/>
      <c r="M279" s="13"/>
    </row>
    <row r="280" spans="1:15" s="10" customFormat="1" x14ac:dyDescent="0.2">
      <c r="A280" s="11" t="s">
        <v>108</v>
      </c>
      <c r="B280" s="11"/>
      <c r="C280" s="11"/>
      <c r="D280" s="11"/>
      <c r="E280" s="11"/>
      <c r="F280" s="11"/>
      <c r="G280" s="11"/>
      <c r="H280" s="11"/>
      <c r="I280" s="11"/>
      <c r="J280" s="11"/>
      <c r="K280" s="11"/>
      <c r="L280" s="11"/>
      <c r="M280" s="11"/>
    </row>
    <row r="281" spans="1:15" s="10" customFormat="1" ht="64.5" customHeight="1" x14ac:dyDescent="0.2">
      <c r="A281" s="107" t="s">
        <v>407</v>
      </c>
      <c r="B281" s="107"/>
      <c r="C281" s="107"/>
      <c r="D281" s="107"/>
      <c r="E281" s="107"/>
      <c r="F281" s="107"/>
      <c r="G281" s="107"/>
      <c r="H281" s="107"/>
      <c r="I281" s="107"/>
      <c r="J281" s="107"/>
      <c r="K281" s="107"/>
      <c r="L281" s="107"/>
      <c r="M281" s="107"/>
      <c r="N281" s="107"/>
      <c r="O281" s="107"/>
    </row>
    <row r="282" spans="1:15" s="10" customFormat="1" ht="15" x14ac:dyDescent="0.2">
      <c r="A282" s="22"/>
      <c r="B282" s="22"/>
      <c r="C282" s="22"/>
      <c r="D282" s="22"/>
      <c r="E282" s="22"/>
      <c r="F282" s="22"/>
      <c r="G282" s="22"/>
      <c r="H282" s="22"/>
      <c r="I282" s="22"/>
      <c r="J282" s="22"/>
      <c r="K282" s="22"/>
      <c r="L282" s="22"/>
      <c r="M282" s="22"/>
      <c r="N282" s="30"/>
      <c r="O282" s="30"/>
    </row>
    <row r="283" spans="1:15" s="10" customFormat="1" ht="27" customHeight="1" x14ac:dyDescent="0.2">
      <c r="A283" s="12" t="s">
        <v>135</v>
      </c>
      <c r="B283" s="22"/>
      <c r="C283" s="22"/>
      <c r="D283" s="22"/>
      <c r="E283" s="22"/>
      <c r="F283" s="22"/>
      <c r="G283" s="22"/>
      <c r="H283" s="22"/>
      <c r="I283" s="22"/>
      <c r="J283" s="22"/>
      <c r="K283" s="22"/>
      <c r="L283" s="22"/>
      <c r="M283" s="22"/>
      <c r="N283" s="30"/>
      <c r="O283" s="30"/>
    </row>
    <row r="284" spans="1:15" s="10" customFormat="1" x14ac:dyDescent="0.2">
      <c r="A284" s="13" t="s">
        <v>136</v>
      </c>
      <c r="B284" s="13"/>
      <c r="C284" s="13"/>
      <c r="D284" s="13"/>
      <c r="E284" s="13"/>
      <c r="F284" s="13"/>
      <c r="G284" s="13"/>
      <c r="H284" s="13"/>
      <c r="I284" s="13"/>
      <c r="J284" s="13"/>
      <c r="K284" s="13"/>
      <c r="L284" s="13"/>
      <c r="M284" s="13"/>
    </row>
    <row r="285" spans="1:15" s="10" customFormat="1" x14ac:dyDescent="0.2">
      <c r="A285" s="11"/>
      <c r="B285" s="11"/>
      <c r="C285" s="11"/>
      <c r="D285" s="11"/>
      <c r="E285" s="11"/>
      <c r="F285" s="11"/>
      <c r="G285" s="11"/>
      <c r="H285" s="11"/>
      <c r="I285" s="11"/>
      <c r="J285" s="11"/>
      <c r="K285" s="11"/>
      <c r="L285" s="11"/>
      <c r="M285" s="11"/>
    </row>
    <row r="286" spans="1:15" s="10" customFormat="1" x14ac:dyDescent="0.2">
      <c r="A286" s="11" t="s">
        <v>1</v>
      </c>
      <c r="B286" s="11"/>
      <c r="C286" s="11"/>
      <c r="D286" s="11"/>
      <c r="E286" s="11"/>
      <c r="F286" s="11"/>
      <c r="G286" s="11"/>
      <c r="H286" s="11"/>
      <c r="I286" s="11"/>
      <c r="J286" s="11"/>
      <c r="K286" s="11"/>
      <c r="L286" s="11"/>
      <c r="M286" s="11"/>
    </row>
    <row r="287" spans="1:15" s="10" customFormat="1" ht="31.5" customHeight="1" x14ac:dyDescent="0.2">
      <c r="A287" s="64" t="s">
        <v>137</v>
      </c>
      <c r="B287" s="64"/>
      <c r="C287" s="64"/>
      <c r="D287" s="64"/>
      <c r="E287" s="64"/>
      <c r="F287" s="64"/>
      <c r="G287" s="64"/>
      <c r="H287" s="64"/>
      <c r="I287" s="64"/>
      <c r="J287" s="64"/>
      <c r="K287" s="64"/>
      <c r="L287" s="64"/>
      <c r="M287" s="64"/>
      <c r="N287" s="64"/>
      <c r="O287" s="64"/>
    </row>
    <row r="288" spans="1:15" s="16" customFormat="1" ht="32.25" customHeight="1" x14ac:dyDescent="0.2">
      <c r="A288" s="10"/>
      <c r="B288" s="65" t="s">
        <v>138</v>
      </c>
      <c r="C288" s="66"/>
      <c r="D288" s="66"/>
      <c r="E288" s="65" t="s">
        <v>339</v>
      </c>
      <c r="F288" s="135"/>
      <c r="G288" s="77" t="s">
        <v>396</v>
      </c>
      <c r="H288" s="78"/>
      <c r="I288" s="79"/>
      <c r="J288" s="102" t="s">
        <v>139</v>
      </c>
      <c r="K288" s="102"/>
      <c r="L288" s="102"/>
      <c r="M288" s="102" t="s">
        <v>140</v>
      </c>
      <c r="N288" s="102"/>
      <c r="O288" s="102"/>
    </row>
    <row r="289" spans="1:17" s="16" customFormat="1" ht="26.25" customHeight="1" x14ac:dyDescent="0.2">
      <c r="A289" s="10"/>
      <c r="B289" s="67"/>
      <c r="C289" s="68"/>
      <c r="D289" s="68"/>
      <c r="E289" s="67"/>
      <c r="F289" s="155"/>
      <c r="G289" s="77" t="s">
        <v>141</v>
      </c>
      <c r="H289" s="79"/>
      <c r="I289" s="26" t="s">
        <v>142</v>
      </c>
      <c r="J289" s="102"/>
      <c r="K289" s="102"/>
      <c r="L289" s="102"/>
      <c r="M289" s="102"/>
      <c r="N289" s="102"/>
      <c r="O289" s="102"/>
      <c r="Q289" s="35"/>
    </row>
    <row r="290" spans="1:17" s="16" customFormat="1" ht="15" x14ac:dyDescent="0.2">
      <c r="A290" s="10"/>
      <c r="B290" s="55" t="s">
        <v>123</v>
      </c>
      <c r="C290" s="56"/>
      <c r="D290" s="57"/>
      <c r="E290" s="83">
        <v>2261368954.0999999</v>
      </c>
      <c r="F290" s="85"/>
      <c r="G290" s="83">
        <v>2135777163.99</v>
      </c>
      <c r="H290" s="85"/>
      <c r="I290" s="1">
        <f t="shared" ref="I290:I296" si="1">+G290/E290</f>
        <v>0.94446205256232318</v>
      </c>
      <c r="J290" s="109" t="s">
        <v>143</v>
      </c>
      <c r="K290" s="109"/>
      <c r="L290" s="109"/>
      <c r="M290" s="109" t="s">
        <v>143</v>
      </c>
      <c r="N290" s="109"/>
      <c r="O290" s="109"/>
      <c r="Q290" s="35"/>
    </row>
    <row r="291" spans="1:17" s="16" customFormat="1" ht="15" x14ac:dyDescent="0.2">
      <c r="A291" s="10"/>
      <c r="B291" s="55" t="s">
        <v>144</v>
      </c>
      <c r="C291" s="56"/>
      <c r="D291" s="57"/>
      <c r="E291" s="83">
        <v>77699085.890000001</v>
      </c>
      <c r="F291" s="85"/>
      <c r="G291" s="83">
        <v>65587441.869999997</v>
      </c>
      <c r="H291" s="85"/>
      <c r="I291" s="1">
        <f t="shared" si="1"/>
        <v>0.84412115173212365</v>
      </c>
      <c r="J291" s="109" t="s">
        <v>143</v>
      </c>
      <c r="K291" s="109"/>
      <c r="L291" s="109"/>
      <c r="M291" s="109" t="s">
        <v>143</v>
      </c>
      <c r="N291" s="109"/>
      <c r="O291" s="109"/>
      <c r="Q291" s="35"/>
    </row>
    <row r="292" spans="1:17" s="16" customFormat="1" ht="23.25" customHeight="1" x14ac:dyDescent="0.2">
      <c r="A292" s="10"/>
      <c r="B292" s="55" t="s">
        <v>124</v>
      </c>
      <c r="C292" s="56"/>
      <c r="D292" s="57"/>
      <c r="E292" s="83">
        <v>549859023.65999997</v>
      </c>
      <c r="F292" s="85"/>
      <c r="G292" s="83">
        <v>376895344.33999997</v>
      </c>
      <c r="H292" s="85"/>
      <c r="I292" s="1">
        <f t="shared" si="1"/>
        <v>0.68543995482931197</v>
      </c>
      <c r="J292" s="109" t="s">
        <v>143</v>
      </c>
      <c r="K292" s="109"/>
      <c r="L292" s="109"/>
      <c r="M292" s="109" t="s">
        <v>143</v>
      </c>
      <c r="N292" s="109"/>
      <c r="O292" s="109"/>
      <c r="Q292" s="35"/>
    </row>
    <row r="293" spans="1:17" s="16" customFormat="1" ht="23.25" customHeight="1" x14ac:dyDescent="0.2">
      <c r="A293" s="10"/>
      <c r="B293" s="55" t="s">
        <v>145</v>
      </c>
      <c r="C293" s="56"/>
      <c r="D293" s="57"/>
      <c r="E293" s="83">
        <v>246185029</v>
      </c>
      <c r="F293" s="85"/>
      <c r="G293" s="83">
        <v>213937381.31</v>
      </c>
      <c r="H293" s="85"/>
      <c r="I293" s="1">
        <f t="shared" si="1"/>
        <v>0.86901052504699627</v>
      </c>
      <c r="J293" s="109" t="s">
        <v>143</v>
      </c>
      <c r="K293" s="109"/>
      <c r="L293" s="109"/>
      <c r="M293" s="109" t="s">
        <v>143</v>
      </c>
      <c r="N293" s="109"/>
      <c r="O293" s="109"/>
      <c r="Q293" s="35"/>
    </row>
    <row r="294" spans="1:17" s="16" customFormat="1" ht="23.25" customHeight="1" x14ac:dyDescent="0.2">
      <c r="A294" s="10"/>
      <c r="B294" s="55" t="s">
        <v>146</v>
      </c>
      <c r="C294" s="56"/>
      <c r="D294" s="57"/>
      <c r="E294" s="83">
        <v>162805131.44999999</v>
      </c>
      <c r="F294" s="85"/>
      <c r="G294" s="83">
        <v>154334383.91</v>
      </c>
      <c r="H294" s="85"/>
      <c r="I294" s="1">
        <f t="shared" si="1"/>
        <v>0.94797002118694584</v>
      </c>
      <c r="J294" s="109" t="s">
        <v>143</v>
      </c>
      <c r="K294" s="109"/>
      <c r="L294" s="109"/>
      <c r="M294" s="109" t="s">
        <v>143</v>
      </c>
      <c r="N294" s="109"/>
      <c r="O294" s="109"/>
      <c r="Q294" s="35"/>
    </row>
    <row r="295" spans="1:17" s="10" customFormat="1" ht="23.25" customHeight="1" x14ac:dyDescent="0.2">
      <c r="B295" s="55" t="s">
        <v>147</v>
      </c>
      <c r="C295" s="56"/>
      <c r="D295" s="57"/>
      <c r="E295" s="83">
        <v>23510683</v>
      </c>
      <c r="F295" s="85"/>
      <c r="G295" s="83">
        <v>23510678.300000001</v>
      </c>
      <c r="H295" s="85"/>
      <c r="I295" s="1">
        <f t="shared" si="1"/>
        <v>0.99999980009087786</v>
      </c>
      <c r="J295" s="109" t="s">
        <v>143</v>
      </c>
      <c r="K295" s="109"/>
      <c r="L295" s="109"/>
      <c r="M295" s="109" t="s">
        <v>143</v>
      </c>
      <c r="N295" s="109"/>
      <c r="O295" s="109"/>
      <c r="Q295" s="33"/>
    </row>
    <row r="296" spans="1:17" s="10" customFormat="1" ht="24.75" customHeight="1" x14ac:dyDescent="0.2">
      <c r="B296" s="88" t="s">
        <v>77</v>
      </c>
      <c r="C296" s="89"/>
      <c r="D296" s="89"/>
      <c r="E296" s="91">
        <f>SUM(E290:F295)</f>
        <v>3321427907.0999994</v>
      </c>
      <c r="F296" s="93"/>
      <c r="G296" s="91">
        <f>SUM(G290:G295)</f>
        <v>2970042393.7200003</v>
      </c>
      <c r="H296" s="93"/>
      <c r="I296" s="3">
        <f t="shared" si="1"/>
        <v>0.89420649094057847</v>
      </c>
      <c r="J296" s="80" t="s">
        <v>143</v>
      </c>
      <c r="K296" s="80"/>
      <c r="L296" s="80"/>
      <c r="M296" s="80" t="s">
        <v>143</v>
      </c>
      <c r="N296" s="80"/>
      <c r="O296" s="80"/>
      <c r="Q296" s="33"/>
    </row>
    <row r="297" spans="1:17" s="10" customFormat="1" ht="15" x14ac:dyDescent="0.2">
      <c r="A297" s="14"/>
      <c r="B297" s="14"/>
      <c r="C297" s="14"/>
      <c r="D297" s="14"/>
      <c r="E297" s="14"/>
      <c r="F297" s="14"/>
      <c r="G297" s="14"/>
      <c r="H297" s="14"/>
      <c r="I297" s="14"/>
      <c r="J297" s="14"/>
      <c r="K297" s="14"/>
      <c r="L297" s="14"/>
      <c r="M297" s="14"/>
    </row>
    <row r="298" spans="1:17" s="16" customFormat="1" ht="33" customHeight="1" x14ac:dyDescent="0.2">
      <c r="A298" s="107" t="s">
        <v>363</v>
      </c>
      <c r="B298" s="107"/>
      <c r="C298" s="107"/>
      <c r="D298" s="107"/>
      <c r="E298" s="107"/>
      <c r="F298" s="107"/>
      <c r="G298" s="107"/>
      <c r="H298" s="107"/>
      <c r="I298" s="107"/>
      <c r="J298" s="107"/>
      <c r="K298" s="107"/>
      <c r="L298" s="107"/>
      <c r="M298" s="107"/>
      <c r="N298" s="107"/>
      <c r="O298" s="107"/>
    </row>
    <row r="299" spans="1:17" s="16" customFormat="1" ht="33" customHeight="1" x14ac:dyDescent="0.2">
      <c r="A299" s="107" t="s">
        <v>408</v>
      </c>
      <c r="B299" s="107"/>
      <c r="C299" s="107"/>
      <c r="D299" s="107"/>
      <c r="E299" s="107"/>
      <c r="F299" s="107"/>
      <c r="G299" s="107"/>
      <c r="H299" s="107"/>
      <c r="I299" s="107"/>
      <c r="J299" s="107"/>
      <c r="K299" s="107"/>
      <c r="L299" s="107"/>
      <c r="M299" s="107"/>
      <c r="N299" s="107"/>
      <c r="O299" s="107"/>
    </row>
    <row r="300" spans="1:17" s="10" customFormat="1" ht="42" customHeight="1" x14ac:dyDescent="0.2">
      <c r="A300" s="120" t="s">
        <v>362</v>
      </c>
      <c r="B300" s="120"/>
      <c r="C300" s="120"/>
      <c r="D300" s="120"/>
      <c r="E300" s="120"/>
      <c r="F300" s="120"/>
      <c r="G300" s="120"/>
      <c r="H300" s="120"/>
      <c r="I300" s="120"/>
      <c r="J300" s="120"/>
      <c r="K300" s="120"/>
      <c r="L300" s="120"/>
      <c r="M300" s="120"/>
      <c r="N300" s="120"/>
      <c r="O300" s="120"/>
    </row>
    <row r="301" spans="1:17" s="10" customFormat="1" ht="15" x14ac:dyDescent="0.2">
      <c r="A301" s="42"/>
      <c r="B301" s="42"/>
      <c r="C301" s="42"/>
      <c r="D301" s="42"/>
      <c r="E301" s="42"/>
      <c r="F301" s="42"/>
      <c r="G301" s="42"/>
      <c r="H301" s="42"/>
      <c r="I301" s="42"/>
      <c r="J301" s="42"/>
      <c r="K301" s="42"/>
      <c r="L301" s="42"/>
      <c r="M301" s="42"/>
      <c r="N301" s="42"/>
      <c r="O301" s="42"/>
    </row>
    <row r="302" spans="1:17" s="16" customFormat="1" x14ac:dyDescent="0.2">
      <c r="A302" s="13" t="s">
        <v>148</v>
      </c>
      <c r="B302" s="13"/>
      <c r="C302" s="13"/>
      <c r="D302" s="13"/>
      <c r="E302" s="13"/>
      <c r="F302" s="13"/>
      <c r="G302" s="13"/>
      <c r="H302" s="13"/>
      <c r="I302" s="13"/>
      <c r="J302" s="13"/>
      <c r="K302" s="13"/>
      <c r="L302" s="13"/>
      <c r="M302" s="13"/>
      <c r="N302" s="10"/>
      <c r="O302" s="10"/>
    </row>
    <row r="303" spans="1:17" s="10" customFormat="1" ht="5.25" customHeight="1" x14ac:dyDescent="0.2">
      <c r="A303" s="11"/>
      <c r="B303" s="11"/>
      <c r="C303" s="11"/>
      <c r="D303" s="11"/>
      <c r="E303" s="11"/>
      <c r="F303" s="11"/>
      <c r="G303" s="11"/>
      <c r="H303" s="11"/>
      <c r="I303" s="11"/>
      <c r="J303" s="11"/>
      <c r="K303" s="11"/>
      <c r="L303" s="11"/>
      <c r="M303" s="11"/>
    </row>
    <row r="304" spans="1:17" s="16" customFormat="1" ht="29.25" customHeight="1" x14ac:dyDescent="0.2">
      <c r="A304" s="11" t="s">
        <v>1</v>
      </c>
      <c r="B304" s="11"/>
      <c r="C304" s="11"/>
      <c r="D304" s="11"/>
      <c r="E304" s="11"/>
      <c r="F304" s="11"/>
      <c r="G304" s="11"/>
      <c r="H304" s="11"/>
      <c r="I304" s="11"/>
      <c r="J304" s="11"/>
      <c r="K304" s="11"/>
      <c r="L304" s="11"/>
      <c r="M304" s="11"/>
      <c r="N304" s="10"/>
      <c r="O304" s="10"/>
    </row>
    <row r="305" spans="1:15" s="10" customFormat="1" ht="47.25" customHeight="1" x14ac:dyDescent="0.2">
      <c r="A305" s="107" t="s">
        <v>399</v>
      </c>
      <c r="B305" s="107"/>
      <c r="C305" s="107"/>
      <c r="D305" s="107"/>
      <c r="E305" s="107"/>
      <c r="F305" s="107"/>
      <c r="G305" s="107"/>
      <c r="H305" s="107"/>
      <c r="I305" s="107"/>
      <c r="J305" s="107"/>
      <c r="K305" s="107"/>
      <c r="L305" s="107"/>
      <c r="M305" s="107"/>
      <c r="N305" s="107"/>
      <c r="O305" s="107"/>
    </row>
    <row r="306" spans="1:15" s="16" customFormat="1" ht="56.25" customHeight="1" x14ac:dyDescent="0.2">
      <c r="A306" s="10"/>
      <c r="B306" s="77" t="s">
        <v>3</v>
      </c>
      <c r="C306" s="78"/>
      <c r="D306" s="79"/>
      <c r="E306" s="77" t="s">
        <v>340</v>
      </c>
      <c r="F306" s="79"/>
      <c r="G306" s="77" t="s">
        <v>397</v>
      </c>
      <c r="H306" s="79"/>
      <c r="I306" s="26" t="s">
        <v>122</v>
      </c>
      <c r="J306" s="77" t="s">
        <v>398</v>
      </c>
      <c r="K306" s="79"/>
      <c r="L306" s="26" t="s">
        <v>122</v>
      </c>
      <c r="M306" s="10"/>
      <c r="N306" s="35"/>
    </row>
    <row r="307" spans="1:15" s="10" customFormat="1" ht="27.75" customHeight="1" x14ac:dyDescent="0.2">
      <c r="B307" s="55" t="s">
        <v>327</v>
      </c>
      <c r="C307" s="56"/>
      <c r="D307" s="57"/>
      <c r="E307" s="58">
        <v>3321358307</v>
      </c>
      <c r="F307" s="59"/>
      <c r="G307" s="58">
        <v>3321358307</v>
      </c>
      <c r="H307" s="59"/>
      <c r="I307" s="49">
        <f t="shared" ref="I307:I314" si="2">+G307/E307</f>
        <v>1</v>
      </c>
      <c r="J307" s="121">
        <v>3321358307</v>
      </c>
      <c r="K307" s="122"/>
      <c r="L307" s="49">
        <f t="shared" ref="L307:L314" si="3">+J307/E307</f>
        <v>1</v>
      </c>
      <c r="N307" s="33"/>
    </row>
    <row r="308" spans="1:15" s="10" customFormat="1" ht="27.75" customHeight="1" x14ac:dyDescent="0.2">
      <c r="B308" s="55" t="s">
        <v>341</v>
      </c>
      <c r="C308" s="56"/>
      <c r="D308" s="57"/>
      <c r="E308" s="58">
        <v>1800000</v>
      </c>
      <c r="F308" s="59"/>
      <c r="G308" s="58">
        <v>1800000</v>
      </c>
      <c r="H308" s="59"/>
      <c r="I308" s="2">
        <f t="shared" ref="I308" si="4">+G308/E308</f>
        <v>1</v>
      </c>
      <c r="J308" s="58">
        <v>1800000</v>
      </c>
      <c r="K308" s="59"/>
      <c r="L308" s="2">
        <f t="shared" ref="L308" si="5">+J308/E308</f>
        <v>1</v>
      </c>
      <c r="N308" s="33"/>
    </row>
    <row r="309" spans="1:15" s="10" customFormat="1" ht="27.75" customHeight="1" x14ac:dyDescent="0.2">
      <c r="B309" s="55" t="s">
        <v>367</v>
      </c>
      <c r="C309" s="56"/>
      <c r="D309" s="57"/>
      <c r="E309" s="58">
        <v>136556</v>
      </c>
      <c r="F309" s="59"/>
      <c r="G309" s="58">
        <v>136556</v>
      </c>
      <c r="H309" s="59"/>
      <c r="I309" s="2">
        <f t="shared" ref="I309" si="6">+G309/E309</f>
        <v>1</v>
      </c>
      <c r="J309" s="58">
        <v>136556</v>
      </c>
      <c r="K309" s="59"/>
      <c r="L309" s="2">
        <f t="shared" ref="L309" si="7">+J309/E309</f>
        <v>1</v>
      </c>
      <c r="N309" s="33"/>
    </row>
    <row r="310" spans="1:15" s="10" customFormat="1" ht="27.75" customHeight="1" x14ac:dyDescent="0.2">
      <c r="B310" s="55" t="s">
        <v>328</v>
      </c>
      <c r="C310" s="56"/>
      <c r="D310" s="57"/>
      <c r="E310" s="58">
        <v>57179122.009999998</v>
      </c>
      <c r="F310" s="59"/>
      <c r="G310" s="58">
        <v>57179122.009999998</v>
      </c>
      <c r="H310" s="59"/>
      <c r="I310" s="2">
        <f t="shared" si="2"/>
        <v>1</v>
      </c>
      <c r="J310" s="58">
        <v>57179122.009999998</v>
      </c>
      <c r="K310" s="59"/>
      <c r="L310" s="2">
        <f t="shared" si="3"/>
        <v>1</v>
      </c>
      <c r="M310" s="28"/>
      <c r="N310" s="33"/>
    </row>
    <row r="311" spans="1:15" s="10" customFormat="1" ht="53.25" customHeight="1" x14ac:dyDescent="0.2">
      <c r="B311" s="55" t="s">
        <v>329</v>
      </c>
      <c r="C311" s="56"/>
      <c r="D311" s="57"/>
      <c r="E311" s="58">
        <v>188</v>
      </c>
      <c r="F311" s="59"/>
      <c r="G311" s="58">
        <v>188</v>
      </c>
      <c r="H311" s="59"/>
      <c r="I311" s="2">
        <f t="shared" ref="I311" si="8">+G311/E311</f>
        <v>1</v>
      </c>
      <c r="J311" s="58">
        <v>188</v>
      </c>
      <c r="K311" s="59"/>
      <c r="L311" s="2">
        <f t="shared" ref="L311" si="9">+J311/E311</f>
        <v>1</v>
      </c>
      <c r="N311" s="33"/>
    </row>
    <row r="312" spans="1:15" s="10" customFormat="1" ht="53.25" customHeight="1" x14ac:dyDescent="0.2">
      <c r="B312" s="55" t="s">
        <v>360</v>
      </c>
      <c r="C312" s="56"/>
      <c r="D312" s="57"/>
      <c r="E312" s="58">
        <v>46755</v>
      </c>
      <c r="F312" s="59"/>
      <c r="G312" s="58">
        <v>46755</v>
      </c>
      <c r="H312" s="59"/>
      <c r="I312" s="2">
        <f t="shared" ref="I312:I313" si="10">+G312/E312</f>
        <v>1</v>
      </c>
      <c r="J312" s="58">
        <v>46755</v>
      </c>
      <c r="K312" s="59"/>
      <c r="L312" s="2">
        <f t="shared" ref="L312" si="11">+J312/E312</f>
        <v>1</v>
      </c>
      <c r="N312" s="33"/>
    </row>
    <row r="313" spans="1:15" s="10" customFormat="1" ht="53.25" customHeight="1" x14ac:dyDescent="0.2">
      <c r="B313" s="55" t="s">
        <v>372</v>
      </c>
      <c r="C313" s="56"/>
      <c r="D313" s="57"/>
      <c r="E313" s="58">
        <v>7800</v>
      </c>
      <c r="F313" s="59"/>
      <c r="G313" s="58">
        <v>7800</v>
      </c>
      <c r="H313" s="59"/>
      <c r="I313" s="2">
        <f t="shared" si="10"/>
        <v>1</v>
      </c>
      <c r="J313" s="58">
        <v>7800</v>
      </c>
      <c r="K313" s="59"/>
      <c r="L313" s="2"/>
      <c r="N313" s="33"/>
    </row>
    <row r="314" spans="1:15" s="10" customFormat="1" ht="33" customHeight="1" x14ac:dyDescent="0.2">
      <c r="B314" s="186" t="s">
        <v>149</v>
      </c>
      <c r="C314" s="187"/>
      <c r="D314" s="188"/>
      <c r="E314" s="189">
        <f>SUM(E307:F313)</f>
        <v>3380528728.0100002</v>
      </c>
      <c r="F314" s="190"/>
      <c r="G314" s="189">
        <f>SUM(G307:H313)</f>
        <v>3380528728.0100002</v>
      </c>
      <c r="H314" s="190"/>
      <c r="I314" s="50">
        <f t="shared" si="2"/>
        <v>1</v>
      </c>
      <c r="J314" s="189">
        <f>SUM(J307:K313)</f>
        <v>3380528728.0100002</v>
      </c>
      <c r="K314" s="190"/>
      <c r="L314" s="50">
        <f t="shared" si="3"/>
        <v>1</v>
      </c>
      <c r="N314" s="33"/>
      <c r="O314" s="28"/>
    </row>
    <row r="315" spans="1:15" s="10" customFormat="1" ht="15" x14ac:dyDescent="0.2">
      <c r="A315" s="37"/>
      <c r="B315" s="37"/>
      <c r="C315" s="37"/>
      <c r="D315" s="37"/>
      <c r="E315" s="37"/>
      <c r="F315" s="37"/>
      <c r="G315" s="37"/>
      <c r="H315" s="37"/>
      <c r="I315" s="37"/>
      <c r="J315" s="37"/>
      <c r="K315" s="37"/>
      <c r="L315" s="37"/>
      <c r="M315" s="37"/>
      <c r="N315" s="38"/>
      <c r="O315" s="38"/>
    </row>
    <row r="316" spans="1:15" s="10" customFormat="1" ht="30" customHeight="1" x14ac:dyDescent="0.2">
      <c r="A316" s="120" t="s">
        <v>364</v>
      </c>
      <c r="B316" s="120"/>
      <c r="C316" s="120"/>
      <c r="D316" s="120"/>
      <c r="E316" s="120"/>
      <c r="F316" s="120"/>
      <c r="G316" s="120"/>
      <c r="H316" s="120"/>
      <c r="I316" s="120"/>
      <c r="J316" s="120"/>
      <c r="K316" s="120"/>
      <c r="L316" s="120"/>
      <c r="M316" s="120"/>
      <c r="N316" s="120"/>
      <c r="O316" s="120"/>
    </row>
    <row r="317" spans="1:15" s="10" customFormat="1" ht="15" x14ac:dyDescent="0.2">
      <c r="A317" s="29"/>
      <c r="B317" s="29"/>
      <c r="C317" s="29"/>
      <c r="D317" s="29"/>
      <c r="E317" s="29"/>
      <c r="F317" s="29"/>
      <c r="G317" s="29"/>
      <c r="H317" s="29"/>
      <c r="I317" s="29"/>
      <c r="J317" s="29"/>
      <c r="K317" s="29"/>
      <c r="L317" s="29"/>
      <c r="M317" s="29"/>
      <c r="N317" s="29"/>
      <c r="O317" s="29"/>
    </row>
    <row r="318" spans="1:15" s="16" customFormat="1" x14ac:dyDescent="0.2">
      <c r="A318" s="13" t="s">
        <v>150</v>
      </c>
      <c r="B318" s="13"/>
      <c r="C318" s="13"/>
      <c r="D318" s="13"/>
      <c r="E318" s="13"/>
      <c r="F318" s="13"/>
      <c r="G318" s="13"/>
      <c r="H318" s="13"/>
      <c r="I318" s="13"/>
      <c r="J318" s="13"/>
      <c r="K318" s="13"/>
      <c r="L318" s="13"/>
      <c r="M318" s="13"/>
      <c r="N318" s="10"/>
      <c r="O318" s="10"/>
    </row>
    <row r="319" spans="1:15" s="16" customFormat="1" ht="15" x14ac:dyDescent="0.2">
      <c r="A319" s="104" t="s">
        <v>151</v>
      </c>
      <c r="B319" s="104"/>
      <c r="C319" s="104"/>
      <c r="D319" s="104"/>
      <c r="E319" s="104"/>
      <c r="F319" s="104"/>
      <c r="G319" s="104"/>
      <c r="H319" s="104"/>
      <c r="I319" s="104"/>
      <c r="J319" s="104"/>
      <c r="K319" s="104"/>
      <c r="L319" s="104"/>
      <c r="M319" s="104"/>
      <c r="N319" s="105"/>
      <c r="O319" s="105"/>
    </row>
    <row r="320" spans="1:15" s="16" customFormat="1" x14ac:dyDescent="0.2">
      <c r="A320" s="11"/>
      <c r="B320" s="11"/>
      <c r="C320" s="11"/>
      <c r="D320" s="11"/>
      <c r="E320" s="11"/>
      <c r="F320" s="11"/>
      <c r="G320" s="11"/>
      <c r="H320" s="11"/>
      <c r="I320" s="11"/>
      <c r="J320" s="11"/>
      <c r="K320" s="11"/>
      <c r="L320" s="11"/>
      <c r="M320" s="11"/>
      <c r="N320" s="10"/>
      <c r="O320" s="10"/>
    </row>
    <row r="321" spans="1:15" s="16" customFormat="1" ht="31.5" customHeight="1" x14ac:dyDescent="0.2">
      <c r="A321" s="10"/>
      <c r="B321" s="27" t="s">
        <v>152</v>
      </c>
      <c r="C321" s="157" t="s">
        <v>153</v>
      </c>
      <c r="D321" s="157"/>
      <c r="E321" s="157"/>
      <c r="F321" s="157"/>
      <c r="G321" s="157" t="s">
        <v>154</v>
      </c>
      <c r="H321" s="157"/>
      <c r="I321" s="157" t="s">
        <v>155</v>
      </c>
      <c r="J321" s="157"/>
      <c r="K321" s="157" t="s">
        <v>156</v>
      </c>
      <c r="L321" s="157"/>
      <c r="M321" s="27" t="s">
        <v>157</v>
      </c>
      <c r="N321" s="10"/>
      <c r="O321" s="10"/>
    </row>
    <row r="322" spans="1:15" s="16" customFormat="1" ht="29.25" customHeight="1" x14ac:dyDescent="0.2">
      <c r="A322" s="10"/>
      <c r="B322" s="46" t="s">
        <v>342</v>
      </c>
      <c r="C322" s="158" t="s">
        <v>343</v>
      </c>
      <c r="D322" s="158"/>
      <c r="E322" s="158"/>
      <c r="F322" s="158"/>
      <c r="G322" s="159">
        <f>SUM(G323:G323)</f>
        <v>573111227</v>
      </c>
      <c r="H322" s="159"/>
      <c r="I322" s="159">
        <f>SUM(I323:I323)</f>
        <v>574017669.66999996</v>
      </c>
      <c r="J322" s="159"/>
      <c r="K322" s="159">
        <f>SUM(K323:K323)</f>
        <v>556948644.95000005</v>
      </c>
      <c r="L322" s="159"/>
      <c r="M322" s="47">
        <f t="shared" ref="M322:M329" si="12">+K322/I322</f>
        <v>0.97026393851288095</v>
      </c>
      <c r="N322" s="10"/>
      <c r="O322" s="10"/>
    </row>
    <row r="323" spans="1:15" s="16" customFormat="1" ht="41.25" customHeight="1" x14ac:dyDescent="0.2">
      <c r="A323" s="10"/>
      <c r="B323" s="45" t="s">
        <v>344</v>
      </c>
      <c r="C323" s="156" t="s">
        <v>297</v>
      </c>
      <c r="D323" s="156"/>
      <c r="E323" s="156"/>
      <c r="F323" s="156"/>
      <c r="G323" s="110">
        <v>573111227</v>
      </c>
      <c r="H323" s="110"/>
      <c r="I323" s="110">
        <v>574017669.66999996</v>
      </c>
      <c r="J323" s="110"/>
      <c r="K323" s="110">
        <v>556948644.95000005</v>
      </c>
      <c r="L323" s="110"/>
      <c r="M323" s="48">
        <f t="shared" si="12"/>
        <v>0.97026393851288095</v>
      </c>
      <c r="N323" s="10"/>
      <c r="O323" s="10"/>
    </row>
    <row r="324" spans="1:15" s="16" customFormat="1" ht="29.25" customHeight="1" x14ac:dyDescent="0.2">
      <c r="A324" s="10"/>
      <c r="B324" s="46" t="s">
        <v>345</v>
      </c>
      <c r="C324" s="158" t="s">
        <v>286</v>
      </c>
      <c r="D324" s="158"/>
      <c r="E324" s="158"/>
      <c r="F324" s="158"/>
      <c r="G324" s="159">
        <f>SUM(G325:G327)</f>
        <v>1665677133.25</v>
      </c>
      <c r="H324" s="159"/>
      <c r="I324" s="159">
        <f>SUM(I325:I327)</f>
        <v>1658615693.8399999</v>
      </c>
      <c r="J324" s="159"/>
      <c r="K324" s="159">
        <f>SUM(K325:K327)</f>
        <v>1529634166.1500001</v>
      </c>
      <c r="L324" s="159"/>
      <c r="M324" s="47">
        <f t="shared" si="12"/>
        <v>0.92223543514689421</v>
      </c>
      <c r="N324" s="10"/>
      <c r="O324" s="10"/>
    </row>
    <row r="325" spans="1:15" s="16" customFormat="1" ht="29.25" customHeight="1" x14ac:dyDescent="0.2">
      <c r="A325" s="10"/>
      <c r="B325" s="45" t="s">
        <v>346</v>
      </c>
      <c r="C325" s="156" t="s">
        <v>287</v>
      </c>
      <c r="D325" s="156"/>
      <c r="E325" s="156"/>
      <c r="F325" s="156"/>
      <c r="G325" s="110">
        <v>1097297782.3900001</v>
      </c>
      <c r="H325" s="110"/>
      <c r="I325" s="110">
        <v>1112524229.4400001</v>
      </c>
      <c r="J325" s="110"/>
      <c r="K325" s="110">
        <v>1052033505.76</v>
      </c>
      <c r="L325" s="110"/>
      <c r="M325" s="48">
        <f t="shared" si="12"/>
        <v>0.94562749998672058</v>
      </c>
      <c r="N325" s="10"/>
      <c r="O325" s="10"/>
    </row>
    <row r="326" spans="1:15" s="16" customFormat="1" ht="29.25" customHeight="1" x14ac:dyDescent="0.2">
      <c r="A326" s="10"/>
      <c r="B326" s="45" t="s">
        <v>347</v>
      </c>
      <c r="C326" s="156" t="s">
        <v>288</v>
      </c>
      <c r="D326" s="156"/>
      <c r="E326" s="156"/>
      <c r="F326" s="156"/>
      <c r="G326" s="110">
        <v>444212324.26999998</v>
      </c>
      <c r="H326" s="110"/>
      <c r="I326" s="110">
        <v>409574205.57999998</v>
      </c>
      <c r="J326" s="110"/>
      <c r="K326" s="110">
        <v>350500918.5</v>
      </c>
      <c r="L326" s="110"/>
      <c r="M326" s="48">
        <f t="shared" si="12"/>
        <v>0.85576902481847938</v>
      </c>
      <c r="N326" s="10"/>
      <c r="O326" s="10"/>
    </row>
    <row r="327" spans="1:15" s="16" customFormat="1" ht="29.25" customHeight="1" x14ac:dyDescent="0.2">
      <c r="A327" s="10"/>
      <c r="B327" s="45" t="s">
        <v>349</v>
      </c>
      <c r="C327" s="156" t="s">
        <v>348</v>
      </c>
      <c r="D327" s="156"/>
      <c r="E327" s="156"/>
      <c r="F327" s="156"/>
      <c r="G327" s="110">
        <v>124167026.59</v>
      </c>
      <c r="H327" s="110"/>
      <c r="I327" s="110">
        <v>136517258.81999999</v>
      </c>
      <c r="J327" s="110"/>
      <c r="K327" s="110">
        <v>127099741.89</v>
      </c>
      <c r="L327" s="110"/>
      <c r="M327" s="48">
        <f t="shared" ref="M327" si="13">+K327/I327</f>
        <v>0.93101592420327506</v>
      </c>
      <c r="N327" s="10"/>
      <c r="O327" s="10"/>
    </row>
    <row r="328" spans="1:15" s="16" customFormat="1" ht="29.25" customHeight="1" x14ac:dyDescent="0.2">
      <c r="A328" s="10"/>
      <c r="B328" s="46" t="s">
        <v>350</v>
      </c>
      <c r="C328" s="158" t="s">
        <v>289</v>
      </c>
      <c r="D328" s="158"/>
      <c r="E328" s="158"/>
      <c r="F328" s="158"/>
      <c r="G328" s="159">
        <f>SUM(G329:G330)</f>
        <v>1082569946.75</v>
      </c>
      <c r="H328" s="159"/>
      <c r="I328" s="159">
        <f>SUM(I329:I330)</f>
        <v>1088794543.5900002</v>
      </c>
      <c r="J328" s="159"/>
      <c r="K328" s="159">
        <f>SUM(K329:K330)</f>
        <v>883459582.62</v>
      </c>
      <c r="L328" s="159"/>
      <c r="M328" s="47">
        <f t="shared" si="12"/>
        <v>0.8114107365996116</v>
      </c>
      <c r="N328" s="10"/>
      <c r="O328" s="10"/>
    </row>
    <row r="329" spans="1:15" s="10" customFormat="1" ht="33.950000000000003" customHeight="1" x14ac:dyDescent="0.2">
      <c r="B329" s="45" t="s">
        <v>351</v>
      </c>
      <c r="C329" s="169" t="s">
        <v>298</v>
      </c>
      <c r="D329" s="170"/>
      <c r="E329" s="170"/>
      <c r="F329" s="171"/>
      <c r="G329" s="166">
        <v>1072412793.76</v>
      </c>
      <c r="H329" s="167"/>
      <c r="I329" s="166">
        <v>1080251406.95</v>
      </c>
      <c r="J329" s="167"/>
      <c r="K329" s="166">
        <v>877218566.35000002</v>
      </c>
      <c r="L329" s="167"/>
      <c r="M329" s="48">
        <f t="shared" si="12"/>
        <v>0.8120503807782613</v>
      </c>
    </row>
    <row r="330" spans="1:15" s="10" customFormat="1" ht="29.25" customHeight="1" x14ac:dyDescent="0.2">
      <c r="B330" s="45" t="s">
        <v>324</v>
      </c>
      <c r="C330" s="156" t="s">
        <v>299</v>
      </c>
      <c r="D330" s="156"/>
      <c r="E330" s="156"/>
      <c r="F330" s="156"/>
      <c r="G330" s="110">
        <v>10157152.99</v>
      </c>
      <c r="H330" s="110"/>
      <c r="I330" s="110">
        <v>8543136.6400000006</v>
      </c>
      <c r="J330" s="110"/>
      <c r="K330" s="110">
        <v>6241016.2699999996</v>
      </c>
      <c r="L330" s="110"/>
      <c r="M330" s="48">
        <f t="shared" ref="M330" si="14">+K330/I330</f>
        <v>0.7305298431935181</v>
      </c>
    </row>
    <row r="331" spans="1:15" s="10" customFormat="1" ht="24.75" customHeight="1" x14ac:dyDescent="0.2">
      <c r="B331" s="80" t="s">
        <v>77</v>
      </c>
      <c r="C331" s="80"/>
      <c r="D331" s="80"/>
      <c r="E331" s="80"/>
      <c r="F331" s="80"/>
      <c r="G331" s="63">
        <f>+G322+G324+G328</f>
        <v>3321358307</v>
      </c>
      <c r="H331" s="63"/>
      <c r="I331" s="63">
        <f>+I328+I324+I322</f>
        <v>3321427907.1000004</v>
      </c>
      <c r="J331" s="63"/>
      <c r="K331" s="91">
        <f>+K322+K324+K328</f>
        <v>2970042393.7200003</v>
      </c>
      <c r="L331" s="93"/>
      <c r="M331" s="4">
        <f>+K331/I331</f>
        <v>0.89420649094057825</v>
      </c>
    </row>
    <row r="332" spans="1:15" s="10" customFormat="1" x14ac:dyDescent="0.2">
      <c r="A332" s="11"/>
      <c r="B332" s="11"/>
      <c r="C332" s="11"/>
      <c r="D332" s="11"/>
      <c r="E332" s="11"/>
      <c r="F332" s="11"/>
      <c r="G332" s="11"/>
      <c r="H332" s="11"/>
      <c r="I332" s="168"/>
      <c r="J332" s="168"/>
      <c r="K332" s="11"/>
      <c r="L332" s="11"/>
      <c r="M332" s="11"/>
    </row>
    <row r="333" spans="1:15" s="10" customFormat="1" x14ac:dyDescent="0.2">
      <c r="A333" s="11" t="s">
        <v>198</v>
      </c>
      <c r="B333" s="11"/>
      <c r="C333" s="11"/>
      <c r="D333" s="11"/>
      <c r="E333" s="11"/>
      <c r="F333" s="11"/>
      <c r="G333" s="11"/>
      <c r="H333" s="11"/>
      <c r="I333" s="11"/>
      <c r="J333" s="11"/>
      <c r="K333" s="11"/>
      <c r="L333" s="11"/>
      <c r="M333" s="11"/>
      <c r="N333" s="11"/>
      <c r="O333" s="11"/>
    </row>
    <row r="334" spans="1:15" s="10" customFormat="1" x14ac:dyDescent="0.2">
      <c r="A334" s="11"/>
      <c r="B334" s="11"/>
      <c r="C334" s="11"/>
      <c r="D334" s="11"/>
      <c r="E334" s="11"/>
      <c r="F334" s="11"/>
      <c r="G334" s="11"/>
      <c r="H334" s="11"/>
      <c r="I334" s="11"/>
      <c r="J334" s="11"/>
      <c r="K334" s="11"/>
      <c r="L334" s="11"/>
      <c r="M334" s="11"/>
      <c r="N334" s="11"/>
      <c r="O334" s="11"/>
    </row>
    <row r="335" spans="1:15" s="10" customFormat="1" ht="25.5" customHeight="1" x14ac:dyDescent="0.2">
      <c r="B335" s="183" t="s">
        <v>3</v>
      </c>
      <c r="C335" s="184"/>
      <c r="D335" s="184"/>
      <c r="E335" s="184"/>
      <c r="F335" s="185"/>
      <c r="G335" s="172" t="s">
        <v>4</v>
      </c>
      <c r="H335" s="173"/>
      <c r="I335" s="11"/>
      <c r="J335" s="11"/>
      <c r="K335" s="11"/>
      <c r="L335" s="11"/>
      <c r="M335" s="11"/>
      <c r="N335" s="11"/>
    </row>
    <row r="336" spans="1:15" s="10" customFormat="1" ht="25.5" customHeight="1" x14ac:dyDescent="0.2">
      <c r="B336" s="5" t="s">
        <v>172</v>
      </c>
      <c r="C336" s="174" t="s">
        <v>173</v>
      </c>
      <c r="D336" s="174"/>
      <c r="E336" s="174"/>
      <c r="F336" s="174"/>
      <c r="G336" s="175">
        <v>3380528728.0100002</v>
      </c>
      <c r="H336" s="176"/>
      <c r="I336" s="11"/>
      <c r="J336" s="33"/>
      <c r="K336" s="11"/>
      <c r="L336" s="11"/>
      <c r="M336" s="11"/>
      <c r="N336" s="11"/>
    </row>
    <row r="337" spans="1:15" s="10" customFormat="1" ht="25.5" customHeight="1" x14ac:dyDescent="0.2">
      <c r="B337" s="5" t="s">
        <v>174</v>
      </c>
      <c r="C337" s="174" t="s">
        <v>175</v>
      </c>
      <c r="D337" s="174"/>
      <c r="E337" s="174"/>
      <c r="F337" s="174"/>
      <c r="G337" s="175">
        <f>SUM(G338:G343)</f>
        <v>0</v>
      </c>
      <c r="H337" s="176"/>
      <c r="I337" s="11"/>
      <c r="J337" s="44"/>
      <c r="K337" s="11"/>
      <c r="L337" s="11"/>
      <c r="M337" s="11"/>
      <c r="N337" s="11"/>
    </row>
    <row r="338" spans="1:15" s="10" customFormat="1" ht="27" hidden="1" customHeight="1" x14ac:dyDescent="0.2">
      <c r="B338" s="6" t="s">
        <v>176</v>
      </c>
      <c r="C338" s="160" t="s">
        <v>177</v>
      </c>
      <c r="D338" s="160"/>
      <c r="E338" s="160"/>
      <c r="F338" s="160"/>
      <c r="G338" s="164">
        <v>0</v>
      </c>
      <c r="H338" s="165"/>
      <c r="I338" s="11"/>
      <c r="J338" s="11"/>
      <c r="K338" s="11"/>
      <c r="L338" s="11"/>
      <c r="M338" s="11"/>
      <c r="N338" s="11"/>
    </row>
    <row r="339" spans="1:15" s="10" customFormat="1" ht="30.75" hidden="1" customHeight="1" x14ac:dyDescent="0.2">
      <c r="B339" s="6" t="s">
        <v>178</v>
      </c>
      <c r="C339" s="160" t="s">
        <v>179</v>
      </c>
      <c r="D339" s="160"/>
      <c r="E339" s="160"/>
      <c r="F339" s="160"/>
      <c r="G339" s="161">
        <v>0</v>
      </c>
      <c r="H339" s="162"/>
      <c r="I339" s="11"/>
      <c r="J339" s="11"/>
      <c r="K339" s="11"/>
      <c r="L339" s="11"/>
      <c r="M339" s="11"/>
      <c r="N339" s="11"/>
    </row>
    <row r="340" spans="1:15" s="10" customFormat="1" ht="38.25" hidden="1" customHeight="1" x14ac:dyDescent="0.2">
      <c r="B340" s="6" t="s">
        <v>180</v>
      </c>
      <c r="C340" s="160" t="s">
        <v>181</v>
      </c>
      <c r="D340" s="160"/>
      <c r="E340" s="160"/>
      <c r="F340" s="160"/>
      <c r="G340" s="161">
        <v>0</v>
      </c>
      <c r="H340" s="162"/>
      <c r="I340" s="11"/>
      <c r="J340" s="11"/>
      <c r="K340" s="11"/>
      <c r="L340" s="11"/>
      <c r="M340" s="11"/>
      <c r="N340" s="11"/>
    </row>
    <row r="341" spans="1:15" s="10" customFormat="1" ht="27" hidden="1" customHeight="1" x14ac:dyDescent="0.2">
      <c r="B341" s="6" t="s">
        <v>182</v>
      </c>
      <c r="C341" s="160" t="s">
        <v>183</v>
      </c>
      <c r="D341" s="160"/>
      <c r="E341" s="160"/>
      <c r="F341" s="160"/>
      <c r="G341" s="161">
        <v>0</v>
      </c>
      <c r="H341" s="162"/>
      <c r="I341" s="11"/>
      <c r="J341" s="11"/>
      <c r="K341" s="11"/>
      <c r="L341" s="11"/>
      <c r="M341" s="11"/>
      <c r="N341" s="11"/>
    </row>
    <row r="342" spans="1:15" s="10" customFormat="1" ht="25.5" hidden="1" customHeight="1" x14ac:dyDescent="0.2">
      <c r="B342" s="6" t="s">
        <v>184</v>
      </c>
      <c r="C342" s="160" t="s">
        <v>185</v>
      </c>
      <c r="D342" s="160"/>
      <c r="E342" s="160"/>
      <c r="F342" s="160"/>
      <c r="G342" s="161">
        <v>0</v>
      </c>
      <c r="H342" s="162"/>
      <c r="I342" s="11"/>
      <c r="J342" s="11"/>
      <c r="K342" s="11"/>
      <c r="L342" s="11"/>
      <c r="M342" s="11"/>
      <c r="N342" s="11"/>
    </row>
    <row r="343" spans="1:15" s="10" customFormat="1" ht="30" hidden="1" customHeight="1" x14ac:dyDescent="0.2">
      <c r="B343" s="6" t="s">
        <v>186</v>
      </c>
      <c r="C343" s="160" t="s">
        <v>187</v>
      </c>
      <c r="D343" s="160"/>
      <c r="E343" s="160"/>
      <c r="F343" s="160"/>
      <c r="G343" s="161">
        <v>0</v>
      </c>
      <c r="H343" s="162"/>
      <c r="I343" s="11"/>
      <c r="J343" s="11"/>
      <c r="K343" s="11"/>
      <c r="L343" s="11"/>
      <c r="M343" s="11"/>
      <c r="N343" s="11"/>
    </row>
    <row r="344" spans="1:15" s="10" customFormat="1" ht="30" customHeight="1" x14ac:dyDescent="0.2">
      <c r="B344" s="5" t="s">
        <v>188</v>
      </c>
      <c r="C344" s="174" t="s">
        <v>189</v>
      </c>
      <c r="D344" s="174"/>
      <c r="E344" s="174"/>
      <c r="F344" s="174"/>
      <c r="G344" s="175">
        <f>SUM(G345:G347)</f>
        <v>0</v>
      </c>
      <c r="H344" s="176"/>
      <c r="I344" s="11"/>
      <c r="J344" s="11"/>
      <c r="K344" s="11"/>
      <c r="L344" s="11"/>
      <c r="M344" s="11"/>
      <c r="N344" s="11"/>
    </row>
    <row r="345" spans="1:15" s="10" customFormat="1" ht="30" hidden="1" customHeight="1" x14ac:dyDescent="0.2">
      <c r="B345" s="6" t="s">
        <v>190</v>
      </c>
      <c r="C345" s="160" t="s">
        <v>191</v>
      </c>
      <c r="D345" s="160"/>
      <c r="E345" s="160"/>
      <c r="F345" s="160"/>
      <c r="G345" s="161">
        <v>0</v>
      </c>
      <c r="H345" s="162"/>
      <c r="I345" s="11"/>
      <c r="J345" s="11"/>
      <c r="K345" s="11"/>
      <c r="L345" s="11"/>
      <c r="M345" s="11"/>
      <c r="N345" s="11"/>
    </row>
    <row r="346" spans="1:15" s="10" customFormat="1" ht="30" hidden="1" customHeight="1" x14ac:dyDescent="0.2">
      <c r="B346" s="6" t="s">
        <v>192</v>
      </c>
      <c r="C346" s="160" t="s">
        <v>193</v>
      </c>
      <c r="D346" s="160"/>
      <c r="E346" s="160"/>
      <c r="F346" s="160"/>
      <c r="G346" s="161">
        <v>0</v>
      </c>
      <c r="H346" s="162"/>
      <c r="I346" s="11"/>
      <c r="J346" s="11"/>
      <c r="K346" s="11"/>
      <c r="L346" s="11"/>
      <c r="M346" s="11"/>
      <c r="N346" s="11"/>
    </row>
    <row r="347" spans="1:15" s="10" customFormat="1" ht="30" hidden="1" customHeight="1" x14ac:dyDescent="0.2">
      <c r="B347" s="6" t="s">
        <v>194</v>
      </c>
      <c r="C347" s="160" t="s">
        <v>195</v>
      </c>
      <c r="D347" s="160"/>
      <c r="E347" s="160"/>
      <c r="F347" s="160"/>
      <c r="G347" s="161"/>
      <c r="H347" s="162"/>
      <c r="I347" s="11"/>
      <c r="J347" s="11"/>
      <c r="K347" s="11"/>
      <c r="L347" s="11"/>
      <c r="M347" s="11"/>
      <c r="N347" s="11"/>
    </row>
    <row r="348" spans="1:15" s="10" customFormat="1" ht="25.5" customHeight="1" x14ac:dyDescent="0.2">
      <c r="B348" s="7" t="s">
        <v>196</v>
      </c>
      <c r="C348" s="182" t="s">
        <v>197</v>
      </c>
      <c r="D348" s="182"/>
      <c r="E348" s="182"/>
      <c r="F348" s="182"/>
      <c r="G348" s="172">
        <f>+G336+G337-G344</f>
        <v>3380528728.0100002</v>
      </c>
      <c r="H348" s="173"/>
      <c r="I348" s="11"/>
      <c r="J348" s="11"/>
      <c r="K348" s="11"/>
      <c r="L348" s="11"/>
      <c r="M348" s="11"/>
      <c r="N348" s="11"/>
    </row>
    <row r="349" spans="1:15" s="10" customFormat="1" x14ac:dyDescent="0.2">
      <c r="A349" s="11"/>
      <c r="B349" s="11"/>
      <c r="C349" s="11"/>
      <c r="D349" s="11"/>
      <c r="E349" s="11"/>
      <c r="F349" s="11"/>
      <c r="G349" s="11"/>
      <c r="H349" s="11"/>
      <c r="I349" s="11"/>
      <c r="J349" s="11"/>
      <c r="K349" s="11"/>
      <c r="L349" s="11"/>
      <c r="M349" s="11"/>
    </row>
    <row r="350" spans="1:15" s="10" customFormat="1" ht="24.75" customHeight="1" x14ac:dyDescent="0.2">
      <c r="A350" s="11" t="s">
        <v>246</v>
      </c>
      <c r="B350" s="11"/>
      <c r="C350" s="11"/>
      <c r="D350" s="11"/>
      <c r="E350" s="11"/>
      <c r="F350" s="11"/>
      <c r="G350" s="11"/>
      <c r="H350" s="11"/>
      <c r="I350" s="11"/>
      <c r="J350" s="11"/>
      <c r="K350" s="11"/>
      <c r="L350" s="11"/>
      <c r="M350" s="11"/>
      <c r="O350" s="11"/>
    </row>
    <row r="351" spans="1:15" s="10" customFormat="1" x14ac:dyDescent="0.2">
      <c r="A351" s="11"/>
      <c r="B351" s="11"/>
      <c r="C351" s="11"/>
      <c r="D351" s="11"/>
      <c r="E351" s="11"/>
      <c r="F351" s="11"/>
      <c r="G351" s="11"/>
      <c r="H351" s="11"/>
      <c r="I351" s="11"/>
      <c r="J351" s="11"/>
      <c r="K351" s="11"/>
      <c r="L351" s="11"/>
      <c r="M351" s="11"/>
      <c r="O351" s="11"/>
    </row>
    <row r="352" spans="1:15" s="10" customFormat="1" ht="27" customHeight="1" x14ac:dyDescent="0.2">
      <c r="B352" s="183" t="s">
        <v>3</v>
      </c>
      <c r="C352" s="184"/>
      <c r="D352" s="184"/>
      <c r="E352" s="184"/>
      <c r="F352" s="185"/>
      <c r="G352" s="172" t="s">
        <v>4</v>
      </c>
      <c r="H352" s="173"/>
      <c r="I352" s="11"/>
      <c r="J352" s="11"/>
      <c r="K352" s="11"/>
      <c r="L352" s="11"/>
      <c r="M352" s="11"/>
    </row>
    <row r="353" spans="2:14" s="10" customFormat="1" ht="27" customHeight="1" x14ac:dyDescent="0.2">
      <c r="B353" s="5" t="s">
        <v>172</v>
      </c>
      <c r="C353" s="174" t="s">
        <v>199</v>
      </c>
      <c r="D353" s="174"/>
      <c r="E353" s="174"/>
      <c r="F353" s="174"/>
      <c r="G353" s="175">
        <v>2970042393.7199998</v>
      </c>
      <c r="H353" s="176"/>
      <c r="I353" s="11"/>
      <c r="J353" s="11"/>
      <c r="K353" s="11"/>
      <c r="L353" s="36"/>
      <c r="M353" s="11"/>
      <c r="N353" s="11"/>
    </row>
    <row r="354" spans="2:14" s="10" customFormat="1" ht="27" customHeight="1" x14ac:dyDescent="0.2">
      <c r="B354" s="5" t="s">
        <v>174</v>
      </c>
      <c r="C354" s="174" t="s">
        <v>200</v>
      </c>
      <c r="D354" s="174"/>
      <c r="E354" s="174"/>
      <c r="F354" s="174"/>
      <c r="G354" s="175">
        <f>SUM(G355:G375)</f>
        <v>214872463.05000001</v>
      </c>
      <c r="H354" s="176"/>
      <c r="I354" s="11"/>
      <c r="J354" s="11"/>
      <c r="K354" s="11"/>
      <c r="L354" s="36"/>
      <c r="M354" s="11"/>
      <c r="N354" s="36"/>
    </row>
    <row r="355" spans="2:14" s="10" customFormat="1" ht="32.25" hidden="1" customHeight="1" x14ac:dyDescent="0.2">
      <c r="B355" s="6" t="s">
        <v>176</v>
      </c>
      <c r="C355" s="160" t="s">
        <v>201</v>
      </c>
      <c r="D355" s="160"/>
      <c r="E355" s="160"/>
      <c r="F355" s="160"/>
      <c r="G355" s="161">
        <v>0</v>
      </c>
      <c r="H355" s="162"/>
      <c r="I355" s="11"/>
      <c r="J355" s="11"/>
      <c r="K355" s="11"/>
      <c r="L355" s="36"/>
      <c r="M355" s="11"/>
      <c r="N355" s="11"/>
    </row>
    <row r="356" spans="2:14" s="10" customFormat="1" ht="32.25" customHeight="1" x14ac:dyDescent="0.2">
      <c r="B356" s="6" t="s">
        <v>178</v>
      </c>
      <c r="C356" s="160" t="s">
        <v>202</v>
      </c>
      <c r="D356" s="160"/>
      <c r="E356" s="160"/>
      <c r="F356" s="160"/>
      <c r="G356" s="161">
        <v>37027400.840000004</v>
      </c>
      <c r="H356" s="162"/>
      <c r="I356" s="11"/>
      <c r="J356" s="11"/>
      <c r="K356" s="36"/>
      <c r="L356" s="36"/>
      <c r="M356" s="11"/>
      <c r="N356" s="11"/>
    </row>
    <row r="357" spans="2:14" s="10" customFormat="1" ht="27" customHeight="1" x14ac:dyDescent="0.2">
      <c r="B357" s="6" t="s">
        <v>180</v>
      </c>
      <c r="C357" s="163" t="s">
        <v>203</v>
      </c>
      <c r="D357" s="163"/>
      <c r="E357" s="163"/>
      <c r="F357" s="163"/>
      <c r="G357" s="161">
        <v>110005042.34999999</v>
      </c>
      <c r="H357" s="162"/>
      <c r="I357" s="11"/>
      <c r="J357" s="11"/>
      <c r="L357" s="36"/>
      <c r="M357" s="11"/>
      <c r="N357" s="11"/>
    </row>
    <row r="358" spans="2:14" s="10" customFormat="1" ht="27" customHeight="1" x14ac:dyDescent="0.2">
      <c r="B358" s="6" t="s">
        <v>182</v>
      </c>
      <c r="C358" s="163" t="s">
        <v>204</v>
      </c>
      <c r="D358" s="163"/>
      <c r="E358" s="163"/>
      <c r="F358" s="163"/>
      <c r="G358" s="161">
        <v>17009918.079999998</v>
      </c>
      <c r="H358" s="162"/>
      <c r="I358" s="11"/>
      <c r="J358" s="11"/>
      <c r="K358" s="11"/>
      <c r="L358" s="36"/>
      <c r="M358" s="11"/>
      <c r="N358" s="11"/>
    </row>
    <row r="359" spans="2:14" s="10" customFormat="1" ht="27" customHeight="1" x14ac:dyDescent="0.2">
      <c r="B359" s="6" t="s">
        <v>184</v>
      </c>
      <c r="C359" s="163" t="s">
        <v>205</v>
      </c>
      <c r="D359" s="163"/>
      <c r="E359" s="163"/>
      <c r="F359" s="163"/>
      <c r="G359" s="161">
        <v>67413.59</v>
      </c>
      <c r="H359" s="162"/>
      <c r="I359" s="11"/>
      <c r="J359" s="11"/>
      <c r="K359" s="36"/>
      <c r="L359" s="36"/>
      <c r="M359" s="11"/>
    </row>
    <row r="360" spans="2:14" s="10" customFormat="1" ht="31.5" customHeight="1" x14ac:dyDescent="0.2">
      <c r="B360" s="6" t="s">
        <v>186</v>
      </c>
      <c r="C360" s="163" t="s">
        <v>266</v>
      </c>
      <c r="D360" s="163"/>
      <c r="E360" s="163"/>
      <c r="F360" s="163"/>
      <c r="G360" s="161">
        <v>6184363.9900000002</v>
      </c>
      <c r="H360" s="162"/>
      <c r="I360" s="11"/>
      <c r="J360" s="11"/>
      <c r="K360" s="11"/>
      <c r="L360" s="36"/>
      <c r="M360" s="11"/>
    </row>
    <row r="361" spans="2:14" s="10" customFormat="1" ht="27" hidden="1" customHeight="1" x14ac:dyDescent="0.2">
      <c r="B361" s="6" t="s">
        <v>206</v>
      </c>
      <c r="C361" s="163" t="s">
        <v>207</v>
      </c>
      <c r="D361" s="163"/>
      <c r="E361" s="163"/>
      <c r="F361" s="163"/>
      <c r="G361" s="161"/>
      <c r="H361" s="162"/>
      <c r="I361" s="11"/>
      <c r="J361" s="11"/>
      <c r="K361" s="11"/>
      <c r="L361" s="36"/>
      <c r="M361" s="36"/>
      <c r="N361" s="11"/>
    </row>
    <row r="362" spans="2:14" s="10" customFormat="1" ht="27" customHeight="1" x14ac:dyDescent="0.2">
      <c r="B362" s="6" t="s">
        <v>208</v>
      </c>
      <c r="C362" s="163" t="s">
        <v>209</v>
      </c>
      <c r="D362" s="163"/>
      <c r="E362" s="163"/>
      <c r="F362" s="163"/>
      <c r="G362" s="161">
        <v>19343847.850000001</v>
      </c>
      <c r="H362" s="162"/>
      <c r="I362" s="11"/>
      <c r="J362" s="11"/>
      <c r="K362" s="36"/>
      <c r="L362" s="36"/>
      <c r="M362" s="36"/>
      <c r="N362" s="36"/>
    </row>
    <row r="363" spans="2:14" s="10" customFormat="1" ht="27" hidden="1" customHeight="1" x14ac:dyDescent="0.2">
      <c r="B363" s="6" t="s">
        <v>210</v>
      </c>
      <c r="C363" s="163" t="s">
        <v>211</v>
      </c>
      <c r="D363" s="163"/>
      <c r="E363" s="163"/>
      <c r="F363" s="163"/>
      <c r="G363" s="161"/>
      <c r="H363" s="162"/>
      <c r="I363" s="11"/>
      <c r="J363" s="11"/>
      <c r="L363" s="36"/>
      <c r="M363" s="36"/>
    </row>
    <row r="364" spans="2:14" s="10" customFormat="1" ht="27" hidden="1" customHeight="1" x14ac:dyDescent="0.2">
      <c r="B364" s="6" t="s">
        <v>212</v>
      </c>
      <c r="C364" s="163" t="s">
        <v>213</v>
      </c>
      <c r="D364" s="163"/>
      <c r="E364" s="163"/>
      <c r="F364" s="163"/>
      <c r="G364" s="161"/>
      <c r="H364" s="162"/>
      <c r="I364" s="11"/>
      <c r="J364" s="11"/>
      <c r="K364" s="11"/>
      <c r="L364" s="11"/>
      <c r="M364" s="11"/>
    </row>
    <row r="365" spans="2:14" s="10" customFormat="1" x14ac:dyDescent="0.2">
      <c r="B365" s="6" t="s">
        <v>214</v>
      </c>
      <c r="C365" s="163" t="s">
        <v>305</v>
      </c>
      <c r="D365" s="163"/>
      <c r="E365" s="163"/>
      <c r="F365" s="163"/>
      <c r="G365" s="161">
        <v>1723798.05</v>
      </c>
      <c r="H365" s="162"/>
      <c r="I365" s="11"/>
      <c r="J365" s="11"/>
      <c r="K365" s="11"/>
      <c r="L365" s="11"/>
      <c r="M365" s="11"/>
    </row>
    <row r="366" spans="2:14" s="10" customFormat="1" ht="32.25" hidden="1" customHeight="1" x14ac:dyDescent="0.2">
      <c r="B366" s="6" t="s">
        <v>215</v>
      </c>
      <c r="C366" s="163" t="s">
        <v>216</v>
      </c>
      <c r="D366" s="163"/>
      <c r="E366" s="163"/>
      <c r="F366" s="163"/>
      <c r="G366" s="180">
        <v>0</v>
      </c>
      <c r="H366" s="181"/>
      <c r="I366" s="11"/>
      <c r="J366" s="11"/>
      <c r="K366" s="11"/>
      <c r="L366" s="11"/>
      <c r="M366" s="11"/>
    </row>
    <row r="367" spans="2:14" s="10" customFormat="1" ht="32.25" customHeight="1" x14ac:dyDescent="0.2">
      <c r="B367" s="6" t="s">
        <v>217</v>
      </c>
      <c r="C367" s="163" t="s">
        <v>218</v>
      </c>
      <c r="D367" s="163"/>
      <c r="E367" s="163"/>
      <c r="F367" s="163"/>
      <c r="G367" s="161">
        <v>23510678.300000001</v>
      </c>
      <c r="H367" s="162"/>
      <c r="I367" s="11"/>
      <c r="J367" s="11"/>
      <c r="K367" s="11"/>
      <c r="L367" s="11"/>
      <c r="M367" s="11"/>
    </row>
    <row r="368" spans="2:14" s="10" customFormat="1" ht="32.25" hidden="1" customHeight="1" x14ac:dyDescent="0.2">
      <c r="B368" s="6" t="s">
        <v>219</v>
      </c>
      <c r="C368" s="163" t="s">
        <v>220</v>
      </c>
      <c r="D368" s="163"/>
      <c r="E368" s="163"/>
      <c r="F368" s="163"/>
      <c r="G368" s="161"/>
      <c r="H368" s="162"/>
      <c r="I368" s="11"/>
      <c r="J368" s="11"/>
      <c r="K368" s="11"/>
      <c r="L368" s="11"/>
      <c r="M368" s="11"/>
    </row>
    <row r="369" spans="2:13" s="10" customFormat="1" ht="32.25" hidden="1" customHeight="1" x14ac:dyDescent="0.2">
      <c r="B369" s="6" t="s">
        <v>221</v>
      </c>
      <c r="C369" s="163" t="s">
        <v>222</v>
      </c>
      <c r="D369" s="163"/>
      <c r="E369" s="163"/>
      <c r="F369" s="163"/>
      <c r="G369" s="161"/>
      <c r="H369" s="162"/>
      <c r="I369" s="11"/>
      <c r="J369" s="11"/>
      <c r="K369" s="11"/>
      <c r="L369" s="11"/>
      <c r="M369" s="11"/>
    </row>
    <row r="370" spans="2:13" s="10" customFormat="1" ht="32.25" hidden="1" customHeight="1" x14ac:dyDescent="0.2">
      <c r="B370" s="6" t="s">
        <v>223</v>
      </c>
      <c r="C370" s="163" t="s">
        <v>224</v>
      </c>
      <c r="D370" s="163"/>
      <c r="E370" s="163"/>
      <c r="F370" s="163"/>
      <c r="G370" s="161"/>
      <c r="H370" s="162"/>
      <c r="I370" s="11"/>
      <c r="J370" s="11"/>
      <c r="K370" s="11"/>
      <c r="L370" s="11"/>
      <c r="M370" s="11"/>
    </row>
    <row r="371" spans="2:13" s="10" customFormat="1" ht="32.25" hidden="1" customHeight="1" x14ac:dyDescent="0.2">
      <c r="B371" s="6" t="s">
        <v>225</v>
      </c>
      <c r="C371" s="163" t="s">
        <v>226</v>
      </c>
      <c r="D371" s="163"/>
      <c r="E371" s="163"/>
      <c r="F371" s="163"/>
      <c r="G371" s="161"/>
      <c r="H371" s="162"/>
      <c r="I371" s="11"/>
      <c r="J371" s="11"/>
      <c r="K371" s="11"/>
      <c r="L371" s="11"/>
      <c r="M371" s="11"/>
    </row>
    <row r="372" spans="2:13" s="10" customFormat="1" ht="32.25" hidden="1" customHeight="1" x14ac:dyDescent="0.2">
      <c r="B372" s="6" t="s">
        <v>227</v>
      </c>
      <c r="C372" s="163" t="s">
        <v>267</v>
      </c>
      <c r="D372" s="163"/>
      <c r="E372" s="163"/>
      <c r="F372" s="163"/>
      <c r="G372" s="161"/>
      <c r="H372" s="162"/>
      <c r="I372" s="11"/>
      <c r="J372" s="11"/>
      <c r="K372" s="11"/>
      <c r="L372" s="11"/>
      <c r="M372" s="11"/>
    </row>
    <row r="373" spans="2:13" s="10" customFormat="1" ht="32.25" hidden="1" customHeight="1" x14ac:dyDescent="0.2">
      <c r="B373" s="6" t="s">
        <v>228</v>
      </c>
      <c r="C373" s="163" t="s">
        <v>229</v>
      </c>
      <c r="D373" s="163"/>
      <c r="E373" s="163"/>
      <c r="F373" s="163"/>
      <c r="G373" s="161"/>
      <c r="H373" s="162"/>
      <c r="I373" s="11"/>
      <c r="J373" s="11"/>
      <c r="K373" s="11"/>
      <c r="L373" s="11"/>
      <c r="M373" s="11"/>
    </row>
    <row r="374" spans="2:13" s="10" customFormat="1" ht="32.25" hidden="1" customHeight="1" x14ac:dyDescent="0.2">
      <c r="B374" s="6" t="s">
        <v>230</v>
      </c>
      <c r="C374" s="163" t="s">
        <v>231</v>
      </c>
      <c r="D374" s="163"/>
      <c r="E374" s="163"/>
      <c r="F374" s="163"/>
      <c r="G374" s="161"/>
      <c r="H374" s="162"/>
      <c r="I374" s="11"/>
      <c r="J374" s="11"/>
      <c r="K374" s="11"/>
      <c r="L374" s="11"/>
      <c r="M374" s="11"/>
    </row>
    <row r="375" spans="2:13" s="10" customFormat="1" ht="32.25" hidden="1" customHeight="1" x14ac:dyDescent="0.2">
      <c r="B375" s="6" t="s">
        <v>232</v>
      </c>
      <c r="C375" s="163" t="s">
        <v>233</v>
      </c>
      <c r="D375" s="163"/>
      <c r="E375" s="163"/>
      <c r="F375" s="163"/>
      <c r="G375" s="164"/>
      <c r="H375" s="165"/>
      <c r="I375" s="11"/>
      <c r="J375" s="11"/>
      <c r="K375" s="36"/>
      <c r="L375" s="11"/>
      <c r="M375" s="11"/>
    </row>
    <row r="376" spans="2:13" s="10" customFormat="1" ht="25.5" customHeight="1" x14ac:dyDescent="0.2">
      <c r="B376" s="5" t="s">
        <v>188</v>
      </c>
      <c r="C376" s="174" t="s">
        <v>234</v>
      </c>
      <c r="D376" s="174"/>
      <c r="E376" s="174"/>
      <c r="F376" s="174"/>
      <c r="G376" s="175">
        <f>SUM(G377:G383)</f>
        <v>11843144.4</v>
      </c>
      <c r="H376" s="176"/>
      <c r="I376" s="11"/>
      <c r="J376" s="11"/>
      <c r="K376" s="41"/>
      <c r="L376" s="36"/>
      <c r="M376" s="36"/>
    </row>
    <row r="377" spans="2:13" s="10" customFormat="1" ht="42" hidden="1" customHeight="1" x14ac:dyDescent="0.2">
      <c r="B377" s="6" t="s">
        <v>190</v>
      </c>
      <c r="C377" s="163" t="s">
        <v>268</v>
      </c>
      <c r="D377" s="163"/>
      <c r="E377" s="163"/>
      <c r="F377" s="163"/>
      <c r="G377" s="164"/>
      <c r="H377" s="165"/>
      <c r="I377" s="11"/>
      <c r="J377" s="11"/>
      <c r="K377" s="41"/>
      <c r="L377" s="11"/>
      <c r="M377" s="11"/>
    </row>
    <row r="378" spans="2:13" s="10" customFormat="1" ht="24" hidden="1" customHeight="1" x14ac:dyDescent="0.2">
      <c r="B378" s="6" t="s">
        <v>192</v>
      </c>
      <c r="C378" s="163" t="s">
        <v>235</v>
      </c>
      <c r="D378" s="163"/>
      <c r="E378" s="163"/>
      <c r="F378" s="163"/>
      <c r="G378" s="164">
        <v>0</v>
      </c>
      <c r="H378" s="165"/>
      <c r="I378" s="11"/>
      <c r="J378" s="36"/>
      <c r="K378" s="41"/>
      <c r="L378" s="11"/>
      <c r="M378" s="11"/>
    </row>
    <row r="379" spans="2:13" s="10" customFormat="1" ht="24" hidden="1" customHeight="1" x14ac:dyDescent="0.2">
      <c r="B379" s="6" t="s">
        <v>236</v>
      </c>
      <c r="C379" s="163" t="s">
        <v>237</v>
      </c>
      <c r="D379" s="163"/>
      <c r="E379" s="163"/>
      <c r="F379" s="163"/>
      <c r="G379" s="164">
        <v>0</v>
      </c>
      <c r="H379" s="165"/>
      <c r="I379" s="11"/>
      <c r="K379" s="41"/>
      <c r="L379" s="11"/>
      <c r="M379" s="11"/>
    </row>
    <row r="380" spans="2:13" s="10" customFormat="1" ht="24" hidden="1" customHeight="1" x14ac:dyDescent="0.2">
      <c r="B380" s="6" t="s">
        <v>238</v>
      </c>
      <c r="C380" s="163" t="s">
        <v>269</v>
      </c>
      <c r="D380" s="163"/>
      <c r="E380" s="163"/>
      <c r="F380" s="163"/>
      <c r="G380" s="164">
        <v>0</v>
      </c>
      <c r="H380" s="165"/>
      <c r="I380" s="11"/>
      <c r="J380" s="11"/>
      <c r="K380" s="41"/>
      <c r="L380" s="11"/>
      <c r="M380" s="11"/>
    </row>
    <row r="381" spans="2:13" s="10" customFormat="1" ht="24" hidden="1" customHeight="1" x14ac:dyDescent="0.2">
      <c r="B381" s="6" t="s">
        <v>239</v>
      </c>
      <c r="C381" s="163" t="s">
        <v>240</v>
      </c>
      <c r="D381" s="163"/>
      <c r="E381" s="163"/>
      <c r="F381" s="163"/>
      <c r="G381" s="164">
        <v>0</v>
      </c>
      <c r="H381" s="165"/>
      <c r="I381" s="11"/>
      <c r="J381" s="36"/>
      <c r="K381" s="41"/>
      <c r="L381" s="11"/>
    </row>
    <row r="382" spans="2:13" s="10" customFormat="1" ht="24" hidden="1" customHeight="1" x14ac:dyDescent="0.2">
      <c r="B382" s="6" t="s">
        <v>241</v>
      </c>
      <c r="C382" s="163" t="s">
        <v>242</v>
      </c>
      <c r="D382" s="163"/>
      <c r="E382" s="163"/>
      <c r="F382" s="163"/>
      <c r="G382" s="164"/>
      <c r="H382" s="165"/>
      <c r="I382" s="11"/>
      <c r="J382" s="11"/>
      <c r="K382" s="41"/>
      <c r="L382" s="11"/>
    </row>
    <row r="383" spans="2:13" s="10" customFormat="1" ht="29.25" customHeight="1" x14ac:dyDescent="0.2">
      <c r="B383" s="6" t="s">
        <v>243</v>
      </c>
      <c r="C383" s="163" t="s">
        <v>244</v>
      </c>
      <c r="D383" s="163"/>
      <c r="E383" s="163"/>
      <c r="F383" s="163"/>
      <c r="G383" s="164">
        <f>11052154.41+790989.99</f>
        <v>11843144.4</v>
      </c>
      <c r="H383" s="165"/>
      <c r="I383" s="11"/>
      <c r="J383" s="11"/>
      <c r="K383" s="36"/>
      <c r="L383" s="36"/>
      <c r="M383" s="11"/>
    </row>
    <row r="384" spans="2:13" s="10" customFormat="1" ht="23.25" customHeight="1" x14ac:dyDescent="0.2">
      <c r="B384" s="8" t="s">
        <v>196</v>
      </c>
      <c r="C384" s="177" t="s">
        <v>245</v>
      </c>
      <c r="D384" s="177"/>
      <c r="E384" s="177"/>
      <c r="F384" s="177"/>
      <c r="G384" s="178">
        <f>+G353-G354+G376</f>
        <v>2767013075.0699997</v>
      </c>
      <c r="H384" s="179"/>
      <c r="I384" s="11"/>
      <c r="J384" s="36"/>
      <c r="K384" s="36"/>
      <c r="L384" s="36"/>
      <c r="M384" s="36"/>
    </row>
    <row r="385" spans="1:15" s="10" customFormat="1" x14ac:dyDescent="0.2">
      <c r="A385" s="11"/>
      <c r="B385" s="51" t="s">
        <v>368</v>
      </c>
      <c r="C385" s="11"/>
      <c r="D385" s="11"/>
      <c r="E385" s="11"/>
      <c r="F385" s="11"/>
      <c r="G385" s="11"/>
      <c r="H385" s="11"/>
      <c r="I385" s="11"/>
      <c r="K385" s="36"/>
      <c r="L385" s="36"/>
    </row>
    <row r="386" spans="1:15" s="10" customFormat="1" ht="39" customHeight="1" x14ac:dyDescent="0.2">
      <c r="A386" s="72"/>
      <c r="B386" s="72"/>
      <c r="C386" s="72"/>
      <c r="D386" s="72"/>
      <c r="E386" s="72"/>
      <c r="F386" s="72"/>
      <c r="G386" s="72"/>
      <c r="H386" s="72"/>
      <c r="I386" s="72"/>
      <c r="J386" s="72"/>
      <c r="K386" s="72"/>
      <c r="L386" s="72"/>
      <c r="M386" s="72"/>
      <c r="N386" s="64"/>
      <c r="O386" s="64"/>
    </row>
  </sheetData>
  <mergeCells count="727">
    <mergeCell ref="B223:I223"/>
    <mergeCell ref="J223:K223"/>
    <mergeCell ref="L223:M223"/>
    <mergeCell ref="K323:L323"/>
    <mergeCell ref="C359:F359"/>
    <mergeCell ref="G355:H355"/>
    <mergeCell ref="B257:E257"/>
    <mergeCell ref="B307:D307"/>
    <mergeCell ref="E295:F295"/>
    <mergeCell ref="G295:H295"/>
    <mergeCell ref="E306:F306"/>
    <mergeCell ref="E307:F307"/>
    <mergeCell ref="E310:F310"/>
    <mergeCell ref="E314:F314"/>
    <mergeCell ref="F228:G228"/>
    <mergeCell ref="H228:J228"/>
    <mergeCell ref="A281:O281"/>
    <mergeCell ref="E246:G246"/>
    <mergeCell ref="A242:O242"/>
    <mergeCell ref="B308:D308"/>
    <mergeCell ref="J290:L290"/>
    <mergeCell ref="A298:O298"/>
    <mergeCell ref="B294:D294"/>
    <mergeCell ref="E294:F294"/>
    <mergeCell ref="G294:H294"/>
    <mergeCell ref="J294:L294"/>
    <mergeCell ref="M294:O294"/>
    <mergeCell ref="B295:D295"/>
    <mergeCell ref="C347:F347"/>
    <mergeCell ref="G347:H347"/>
    <mergeCell ref="A299:O299"/>
    <mergeCell ref="B314:D314"/>
    <mergeCell ref="I324:J324"/>
    <mergeCell ref="I321:J321"/>
    <mergeCell ref="J310:K310"/>
    <mergeCell ref="G314:H314"/>
    <mergeCell ref="J314:K314"/>
    <mergeCell ref="B311:D311"/>
    <mergeCell ref="E311:F311"/>
    <mergeCell ref="G311:H311"/>
    <mergeCell ref="J311:K311"/>
    <mergeCell ref="B331:F331"/>
    <mergeCell ref="G331:H331"/>
    <mergeCell ref="I331:J331"/>
    <mergeCell ref="C341:F341"/>
    <mergeCell ref="I326:J326"/>
    <mergeCell ref="C325:F325"/>
    <mergeCell ref="G325:H325"/>
    <mergeCell ref="C348:F348"/>
    <mergeCell ref="C353:F353"/>
    <mergeCell ref="G353:H353"/>
    <mergeCell ref="C339:F339"/>
    <mergeCell ref="G339:H339"/>
    <mergeCell ref="C340:F340"/>
    <mergeCell ref="G340:H340"/>
    <mergeCell ref="B335:F335"/>
    <mergeCell ref="G335:H335"/>
    <mergeCell ref="C336:F336"/>
    <mergeCell ref="G336:H336"/>
    <mergeCell ref="C337:F337"/>
    <mergeCell ref="G337:H337"/>
    <mergeCell ref="G341:H341"/>
    <mergeCell ref="C338:F338"/>
    <mergeCell ref="G338:H338"/>
    <mergeCell ref="C342:F342"/>
    <mergeCell ref="G342:H342"/>
    <mergeCell ref="G344:H344"/>
    <mergeCell ref="C345:F345"/>
    <mergeCell ref="G345:H345"/>
    <mergeCell ref="C346:F346"/>
    <mergeCell ref="G346:H346"/>
    <mergeCell ref="B352:F352"/>
    <mergeCell ref="C363:F363"/>
    <mergeCell ref="C354:F354"/>
    <mergeCell ref="G363:H363"/>
    <mergeCell ref="C364:F364"/>
    <mergeCell ref="G364:H364"/>
    <mergeCell ref="G361:H361"/>
    <mergeCell ref="C356:F356"/>
    <mergeCell ref="G356:H356"/>
    <mergeCell ref="C357:F357"/>
    <mergeCell ref="C358:F358"/>
    <mergeCell ref="G358:H358"/>
    <mergeCell ref="G357:H357"/>
    <mergeCell ref="G354:H354"/>
    <mergeCell ref="C355:F355"/>
    <mergeCell ref="C384:F384"/>
    <mergeCell ref="G384:H384"/>
    <mergeCell ref="C369:F369"/>
    <mergeCell ref="G369:H369"/>
    <mergeCell ref="C370:F370"/>
    <mergeCell ref="G370:H370"/>
    <mergeCell ref="C365:F365"/>
    <mergeCell ref="G365:H365"/>
    <mergeCell ref="C366:F366"/>
    <mergeCell ref="G366:H366"/>
    <mergeCell ref="C367:F367"/>
    <mergeCell ref="G367:H367"/>
    <mergeCell ref="C368:F368"/>
    <mergeCell ref="C380:F380"/>
    <mergeCell ref="G380:H380"/>
    <mergeCell ref="C372:F372"/>
    <mergeCell ref="G368:H368"/>
    <mergeCell ref="C381:F381"/>
    <mergeCell ref="G381:H381"/>
    <mergeCell ref="G373:H373"/>
    <mergeCell ref="G372:H372"/>
    <mergeCell ref="C373:F373"/>
    <mergeCell ref="C374:F374"/>
    <mergeCell ref="G374:H374"/>
    <mergeCell ref="C375:F375"/>
    <mergeCell ref="G375:H375"/>
    <mergeCell ref="C376:F376"/>
    <mergeCell ref="G376:H376"/>
    <mergeCell ref="C382:F382"/>
    <mergeCell ref="C371:F371"/>
    <mergeCell ref="G371:H371"/>
    <mergeCell ref="C377:F377"/>
    <mergeCell ref="G377:H377"/>
    <mergeCell ref="C378:F378"/>
    <mergeCell ref="G378:H378"/>
    <mergeCell ref="C379:F379"/>
    <mergeCell ref="C383:F383"/>
    <mergeCell ref="G383:H383"/>
    <mergeCell ref="G382:H382"/>
    <mergeCell ref="G379:H379"/>
    <mergeCell ref="K331:L331"/>
    <mergeCell ref="K329:L329"/>
    <mergeCell ref="I332:J332"/>
    <mergeCell ref="C328:F328"/>
    <mergeCell ref="G328:H328"/>
    <mergeCell ref="I328:J328"/>
    <mergeCell ref="K328:L328"/>
    <mergeCell ref="C329:F329"/>
    <mergeCell ref="G329:H329"/>
    <mergeCell ref="I329:J329"/>
    <mergeCell ref="C330:F330"/>
    <mergeCell ref="G348:H348"/>
    <mergeCell ref="C362:F362"/>
    <mergeCell ref="G362:H362"/>
    <mergeCell ref="G352:H352"/>
    <mergeCell ref="G359:H359"/>
    <mergeCell ref="C360:F360"/>
    <mergeCell ref="G360:H360"/>
    <mergeCell ref="C361:F361"/>
    <mergeCell ref="C344:F344"/>
    <mergeCell ref="C343:F343"/>
    <mergeCell ref="G343:H343"/>
    <mergeCell ref="G330:H330"/>
    <mergeCell ref="I330:J330"/>
    <mergeCell ref="G327:H327"/>
    <mergeCell ref="I327:J327"/>
    <mergeCell ref="J293:L293"/>
    <mergeCell ref="J308:K308"/>
    <mergeCell ref="J295:L295"/>
    <mergeCell ref="G296:H296"/>
    <mergeCell ref="J296:L296"/>
    <mergeCell ref="A305:O305"/>
    <mergeCell ref="G306:H306"/>
    <mergeCell ref="J306:K306"/>
    <mergeCell ref="G307:H307"/>
    <mergeCell ref="E308:F308"/>
    <mergeCell ref="G308:H308"/>
    <mergeCell ref="K324:L324"/>
    <mergeCell ref="C323:F323"/>
    <mergeCell ref="G323:H323"/>
    <mergeCell ref="I323:J323"/>
    <mergeCell ref="C326:F326"/>
    <mergeCell ref="G326:H326"/>
    <mergeCell ref="A316:O316"/>
    <mergeCell ref="A319:O319"/>
    <mergeCell ref="C321:F321"/>
    <mergeCell ref="G321:H321"/>
    <mergeCell ref="K325:L325"/>
    <mergeCell ref="K321:L321"/>
    <mergeCell ref="C322:F322"/>
    <mergeCell ref="G322:H322"/>
    <mergeCell ref="I322:J322"/>
    <mergeCell ref="K322:L322"/>
    <mergeCell ref="C324:F324"/>
    <mergeCell ref="G324:H324"/>
    <mergeCell ref="I325:J325"/>
    <mergeCell ref="K330:L330"/>
    <mergeCell ref="K326:L326"/>
    <mergeCell ref="M293:O293"/>
    <mergeCell ref="M295:O295"/>
    <mergeCell ref="G310:H310"/>
    <mergeCell ref="E296:F296"/>
    <mergeCell ref="B292:D292"/>
    <mergeCell ref="E292:F292"/>
    <mergeCell ref="G292:H292"/>
    <mergeCell ref="J292:L292"/>
    <mergeCell ref="M292:O292"/>
    <mergeCell ref="B309:D309"/>
    <mergeCell ref="E309:F309"/>
    <mergeCell ref="G309:H309"/>
    <mergeCell ref="J309:K309"/>
    <mergeCell ref="M296:O296"/>
    <mergeCell ref="B293:D293"/>
    <mergeCell ref="E293:F293"/>
    <mergeCell ref="G293:H293"/>
    <mergeCell ref="B310:D310"/>
    <mergeCell ref="J307:K307"/>
    <mergeCell ref="B306:D306"/>
    <mergeCell ref="B296:D296"/>
    <mergeCell ref="C327:F327"/>
    <mergeCell ref="G275:I275"/>
    <mergeCell ref="A273:C273"/>
    <mergeCell ref="D273:F273"/>
    <mergeCell ref="G273:I273"/>
    <mergeCell ref="M290:O290"/>
    <mergeCell ref="B291:D291"/>
    <mergeCell ref="E291:F291"/>
    <mergeCell ref="G291:H291"/>
    <mergeCell ref="J291:L291"/>
    <mergeCell ref="E288:F289"/>
    <mergeCell ref="G288:I288"/>
    <mergeCell ref="J288:L289"/>
    <mergeCell ref="M288:O289"/>
    <mergeCell ref="G289:H289"/>
    <mergeCell ref="A275:C275"/>
    <mergeCell ref="D275:F275"/>
    <mergeCell ref="M291:O291"/>
    <mergeCell ref="A277:O277"/>
    <mergeCell ref="A274:C274"/>
    <mergeCell ref="D274:F274"/>
    <mergeCell ref="G274:I274"/>
    <mergeCell ref="B290:D290"/>
    <mergeCell ref="E290:F290"/>
    <mergeCell ref="G290:H290"/>
    <mergeCell ref="G271:I271"/>
    <mergeCell ref="B261:E261"/>
    <mergeCell ref="F261:H261"/>
    <mergeCell ref="H247:J247"/>
    <mergeCell ref="B248:D248"/>
    <mergeCell ref="E248:G248"/>
    <mergeCell ref="H248:J248"/>
    <mergeCell ref="F257:H257"/>
    <mergeCell ref="B259:E259"/>
    <mergeCell ref="B255:E255"/>
    <mergeCell ref="F255:H255"/>
    <mergeCell ref="B258:E258"/>
    <mergeCell ref="F258:H258"/>
    <mergeCell ref="F259:H259"/>
    <mergeCell ref="B260:E260"/>
    <mergeCell ref="F260:H260"/>
    <mergeCell ref="H246:J246"/>
    <mergeCell ref="B253:E253"/>
    <mergeCell ref="F253:H253"/>
    <mergeCell ref="J226:K226"/>
    <mergeCell ref="A266:C266"/>
    <mergeCell ref="D266:F266"/>
    <mergeCell ref="G266:I266"/>
    <mergeCell ref="B224:I224"/>
    <mergeCell ref="J224:K224"/>
    <mergeCell ref="B226:I226"/>
    <mergeCell ref="L224:M224"/>
    <mergeCell ref="J215:K215"/>
    <mergeCell ref="L215:M215"/>
    <mergeCell ref="H184:K184"/>
    <mergeCell ref="L184:M184"/>
    <mergeCell ref="B221:I221"/>
    <mergeCell ref="J221:K221"/>
    <mergeCell ref="L221:M221"/>
    <mergeCell ref="B216:I216"/>
    <mergeCell ref="L220:M220"/>
    <mergeCell ref="F191:I191"/>
    <mergeCell ref="B215:I215"/>
    <mergeCell ref="A201:O201"/>
    <mergeCell ref="A202:O202"/>
    <mergeCell ref="N196:O196"/>
    <mergeCell ref="B197:B199"/>
    <mergeCell ref="C197:E199"/>
    <mergeCell ref="F197:I197"/>
    <mergeCell ref="J197:K199"/>
    <mergeCell ref="A203:O203"/>
    <mergeCell ref="B222:I222"/>
    <mergeCell ref="L222:M222"/>
    <mergeCell ref="J217:K217"/>
    <mergeCell ref="L217:M217"/>
    <mergeCell ref="J219:K219"/>
    <mergeCell ref="L219:M219"/>
    <mergeCell ref="J222:K222"/>
    <mergeCell ref="J216:K216"/>
    <mergeCell ref="B218:I218"/>
    <mergeCell ref="B219:I219"/>
    <mergeCell ref="C196:E196"/>
    <mergeCell ref="F196:I196"/>
    <mergeCell ref="C192:E192"/>
    <mergeCell ref="B220:I220"/>
    <mergeCell ref="J220:K220"/>
    <mergeCell ref="L181:M181"/>
    <mergeCell ref="B184:E184"/>
    <mergeCell ref="B124:C124"/>
    <mergeCell ref="D124:F124"/>
    <mergeCell ref="H124:I124"/>
    <mergeCell ref="J124:K124"/>
    <mergeCell ref="L124:M124"/>
    <mergeCell ref="B125:C125"/>
    <mergeCell ref="B145:F145"/>
    <mergeCell ref="G145:H145"/>
    <mergeCell ref="I145:J145"/>
    <mergeCell ref="B149:O149"/>
    <mergeCell ref="C182:E182"/>
    <mergeCell ref="A158:O158"/>
    <mergeCell ref="L182:M182"/>
    <mergeCell ref="F172:G172"/>
    <mergeCell ref="H172:K172"/>
    <mergeCell ref="L172:M172"/>
    <mergeCell ref="C161:G161"/>
    <mergeCell ref="B129:N129"/>
    <mergeCell ref="B130:N130"/>
    <mergeCell ref="B132:N132"/>
    <mergeCell ref="B133:N133"/>
    <mergeCell ref="B131:N131"/>
    <mergeCell ref="B111:H111"/>
    <mergeCell ref="I111:J111"/>
    <mergeCell ref="H119:I119"/>
    <mergeCell ref="C181:E181"/>
    <mergeCell ref="F181:G181"/>
    <mergeCell ref="B217:I217"/>
    <mergeCell ref="F184:G184"/>
    <mergeCell ref="A205:O205"/>
    <mergeCell ref="A206:O206"/>
    <mergeCell ref="A213:O213"/>
    <mergeCell ref="C194:E194"/>
    <mergeCell ref="C191:E191"/>
    <mergeCell ref="F192:I192"/>
    <mergeCell ref="J192:K192"/>
    <mergeCell ref="D121:G121"/>
    <mergeCell ref="D125:G125"/>
    <mergeCell ref="D126:G126"/>
    <mergeCell ref="B127:G127"/>
    <mergeCell ref="H127:I127"/>
    <mergeCell ref="L216:M216"/>
    <mergeCell ref="B135:N135"/>
    <mergeCell ref="F182:G182"/>
    <mergeCell ref="C160:G160"/>
    <mergeCell ref="J196:K196"/>
    <mergeCell ref="K106:N106"/>
    <mergeCell ref="I109:J109"/>
    <mergeCell ref="D110:F110"/>
    <mergeCell ref="G110:H110"/>
    <mergeCell ref="B110:C110"/>
    <mergeCell ref="H125:I125"/>
    <mergeCell ref="J125:K125"/>
    <mergeCell ref="L125:M125"/>
    <mergeCell ref="D122:F122"/>
    <mergeCell ref="B109:C109"/>
    <mergeCell ref="D109:F109"/>
    <mergeCell ref="G109:H109"/>
    <mergeCell ref="I110:J110"/>
    <mergeCell ref="J118:K118"/>
    <mergeCell ref="L118:M118"/>
    <mergeCell ref="B121:C121"/>
    <mergeCell ref="J122:K122"/>
    <mergeCell ref="L122:M122"/>
    <mergeCell ref="B119:C119"/>
    <mergeCell ref="D119:F119"/>
    <mergeCell ref="B123:C123"/>
    <mergeCell ref="B113:N113"/>
    <mergeCell ref="A116:O116"/>
    <mergeCell ref="B118:C118"/>
    <mergeCell ref="H122:I122"/>
    <mergeCell ref="B120:C120"/>
    <mergeCell ref="H120:I120"/>
    <mergeCell ref="J120:K120"/>
    <mergeCell ref="L120:M120"/>
    <mergeCell ref="H121:I121"/>
    <mergeCell ref="L121:M121"/>
    <mergeCell ref="L119:M119"/>
    <mergeCell ref="B115:N115"/>
    <mergeCell ref="D118:G118"/>
    <mergeCell ref="D120:G120"/>
    <mergeCell ref="A1:O1"/>
    <mergeCell ref="A2:O2"/>
    <mergeCell ref="A3:O3"/>
    <mergeCell ref="A4:O4"/>
    <mergeCell ref="D88:F88"/>
    <mergeCell ref="G88:H88"/>
    <mergeCell ref="I88:J88"/>
    <mergeCell ref="G37:H37"/>
    <mergeCell ref="I37:J37"/>
    <mergeCell ref="B38:F38"/>
    <mergeCell ref="G38:H38"/>
    <mergeCell ref="I38:J38"/>
    <mergeCell ref="B39:F39"/>
    <mergeCell ref="G39:H39"/>
    <mergeCell ref="I39:J39"/>
    <mergeCell ref="B40:F40"/>
    <mergeCell ref="A19:O19"/>
    <mergeCell ref="B21:F21"/>
    <mergeCell ref="G21:H21"/>
    <mergeCell ref="J56:K56"/>
    <mergeCell ref="B57:G57"/>
    <mergeCell ref="H57:I57"/>
    <mergeCell ref="J57:K57"/>
    <mergeCell ref="B58:F58"/>
    <mergeCell ref="K98:N98"/>
    <mergeCell ref="A34:O34"/>
    <mergeCell ref="B36:F36"/>
    <mergeCell ref="G40:H40"/>
    <mergeCell ref="A54:O54"/>
    <mergeCell ref="B56:G56"/>
    <mergeCell ref="B42:F42"/>
    <mergeCell ref="G42:H42"/>
    <mergeCell ref="I42:J42"/>
    <mergeCell ref="A45:O45"/>
    <mergeCell ref="B47:G47"/>
    <mergeCell ref="H47:I47"/>
    <mergeCell ref="J47:K47"/>
    <mergeCell ref="B48:G48"/>
    <mergeCell ref="H48:I48"/>
    <mergeCell ref="J48:K48"/>
    <mergeCell ref="K97:N97"/>
    <mergeCell ref="D89:F89"/>
    <mergeCell ref="G89:H89"/>
    <mergeCell ref="H58:I58"/>
    <mergeCell ref="J58:K58"/>
    <mergeCell ref="B49:F49"/>
    <mergeCell ref="H49:I49"/>
    <mergeCell ref="J49:K49"/>
    <mergeCell ref="I21:J21"/>
    <mergeCell ref="B22:F22"/>
    <mergeCell ref="G36:H36"/>
    <mergeCell ref="I36:J36"/>
    <mergeCell ref="B37:F37"/>
    <mergeCell ref="G22:H22"/>
    <mergeCell ref="I22:J22"/>
    <mergeCell ref="B23:F23"/>
    <mergeCell ref="G23:H23"/>
    <mergeCell ref="B30:F30"/>
    <mergeCell ref="G30:H30"/>
    <mergeCell ref="I23:J23"/>
    <mergeCell ref="B24:F24"/>
    <mergeCell ref="N195:O195"/>
    <mergeCell ref="K101:N101"/>
    <mergeCell ref="K102:N102"/>
    <mergeCell ref="K103:N103"/>
    <mergeCell ref="B101:C101"/>
    <mergeCell ref="I101:J101"/>
    <mergeCell ref="I103:J103"/>
    <mergeCell ref="K104:N104"/>
    <mergeCell ref="I105:J105"/>
    <mergeCell ref="B106:C106"/>
    <mergeCell ref="B107:C107"/>
    <mergeCell ref="D107:F107"/>
    <mergeCell ref="G107:H107"/>
    <mergeCell ref="K108:N108"/>
    <mergeCell ref="K109:N109"/>
    <mergeCell ref="K110:N110"/>
    <mergeCell ref="G106:H106"/>
    <mergeCell ref="I106:J106"/>
    <mergeCell ref="K105:N105"/>
    <mergeCell ref="G108:H108"/>
    <mergeCell ref="I108:J108"/>
    <mergeCell ref="K107:N107"/>
    <mergeCell ref="C144:F144"/>
    <mergeCell ref="G144:H144"/>
    <mergeCell ref="A386:O386"/>
    <mergeCell ref="N197:O199"/>
    <mergeCell ref="F198:I198"/>
    <mergeCell ref="F199:I199"/>
    <mergeCell ref="J191:K191"/>
    <mergeCell ref="L191:M191"/>
    <mergeCell ref="N191:O191"/>
    <mergeCell ref="L195:M195"/>
    <mergeCell ref="N192:O192"/>
    <mergeCell ref="C193:E193"/>
    <mergeCell ref="F193:I193"/>
    <mergeCell ref="J193:K193"/>
    <mergeCell ref="J218:K218"/>
    <mergeCell ref="L218:M218"/>
    <mergeCell ref="H229:J229"/>
    <mergeCell ref="A232:O232"/>
    <mergeCell ref="F194:I194"/>
    <mergeCell ref="L193:M193"/>
    <mergeCell ref="J194:K194"/>
    <mergeCell ref="L194:M194"/>
    <mergeCell ref="B228:E228"/>
    <mergeCell ref="B245:D245"/>
    <mergeCell ref="B244:D244"/>
    <mergeCell ref="E244:G244"/>
    <mergeCell ref="A166:O166"/>
    <mergeCell ref="H160:I160"/>
    <mergeCell ref="A147:O147"/>
    <mergeCell ref="B148:O148"/>
    <mergeCell ref="B150:O150"/>
    <mergeCell ref="A152:O152"/>
    <mergeCell ref="I144:J144"/>
    <mergeCell ref="A204:O204"/>
    <mergeCell ref="L197:M199"/>
    <mergeCell ref="L196:M196"/>
    <mergeCell ref="L177:M177"/>
    <mergeCell ref="C173:E173"/>
    <mergeCell ref="C174:E174"/>
    <mergeCell ref="F179:G179"/>
    <mergeCell ref="F183:G183"/>
    <mergeCell ref="C183:E183"/>
    <mergeCell ref="B153:O153"/>
    <mergeCell ref="H161:I161"/>
    <mergeCell ref="B162:G162"/>
    <mergeCell ref="H162:I162"/>
    <mergeCell ref="C172:E172"/>
    <mergeCell ref="C180:E180"/>
    <mergeCell ref="F176:G176"/>
    <mergeCell ref="L173:M173"/>
    <mergeCell ref="J123:K123"/>
    <mergeCell ref="L123:M123"/>
    <mergeCell ref="B134:N134"/>
    <mergeCell ref="D123:F123"/>
    <mergeCell ref="H123:I123"/>
    <mergeCell ref="J195:K195"/>
    <mergeCell ref="N193:O193"/>
    <mergeCell ref="N194:O194"/>
    <mergeCell ref="C195:E195"/>
    <mergeCell ref="F195:I195"/>
    <mergeCell ref="H176:K183"/>
    <mergeCell ref="C175:E175"/>
    <mergeCell ref="F175:G175"/>
    <mergeCell ref="L175:M175"/>
    <mergeCell ref="C177:E177"/>
    <mergeCell ref="F177:G177"/>
    <mergeCell ref="L178:M178"/>
    <mergeCell ref="C179:E179"/>
    <mergeCell ref="L179:M179"/>
    <mergeCell ref="L126:M126"/>
    <mergeCell ref="B136:N136"/>
    <mergeCell ref="L192:M192"/>
    <mergeCell ref="B126:C126"/>
    <mergeCell ref="H126:I126"/>
    <mergeCell ref="H56:I56"/>
    <mergeCell ref="B41:F41"/>
    <mergeCell ref="G41:H41"/>
    <mergeCell ref="I41:J41"/>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J126:K126"/>
    <mergeCell ref="E73:G73"/>
    <mergeCell ref="H73:I73"/>
    <mergeCell ref="B74:D74"/>
    <mergeCell ref="E74:G74"/>
    <mergeCell ref="H74:I74"/>
    <mergeCell ref="B75:D75"/>
    <mergeCell ref="E75:G75"/>
    <mergeCell ref="H75:I75"/>
    <mergeCell ref="I89:J89"/>
    <mergeCell ref="B79:N79"/>
    <mergeCell ref="G98:H98"/>
    <mergeCell ref="I98:J98"/>
    <mergeCell ref="I97:J97"/>
    <mergeCell ref="D97:F97"/>
    <mergeCell ref="G97:H97"/>
    <mergeCell ref="K99:N99"/>
    <mergeCell ref="K100:N100"/>
    <mergeCell ref="B99:C99"/>
    <mergeCell ref="D99:F99"/>
    <mergeCell ref="G99:H99"/>
    <mergeCell ref="D91:F91"/>
    <mergeCell ref="G91:H91"/>
    <mergeCell ref="I91:J91"/>
    <mergeCell ref="L180:M180"/>
    <mergeCell ref="L176:M176"/>
    <mergeCell ref="F180:G180"/>
    <mergeCell ref="C178:E178"/>
    <mergeCell ref="F178:G178"/>
    <mergeCell ref="C176:E176"/>
    <mergeCell ref="F173:G173"/>
    <mergeCell ref="F174:G174"/>
    <mergeCell ref="L174:M174"/>
    <mergeCell ref="H173:K175"/>
    <mergeCell ref="K327:L327"/>
    <mergeCell ref="A265:I265"/>
    <mergeCell ref="A268:C268"/>
    <mergeCell ref="D268:F268"/>
    <mergeCell ref="G268:I268"/>
    <mergeCell ref="A269:C269"/>
    <mergeCell ref="D269:F269"/>
    <mergeCell ref="G269:I269"/>
    <mergeCell ref="A270:C270"/>
    <mergeCell ref="D270:F270"/>
    <mergeCell ref="G270:I270"/>
    <mergeCell ref="A271:C271"/>
    <mergeCell ref="D271:F271"/>
    <mergeCell ref="B312:D312"/>
    <mergeCell ref="E312:F312"/>
    <mergeCell ref="G312:H312"/>
    <mergeCell ref="J312:K312"/>
    <mergeCell ref="A300:O300"/>
    <mergeCell ref="A267:C267"/>
    <mergeCell ref="D267:F267"/>
    <mergeCell ref="G267:I267"/>
    <mergeCell ref="A272:C272"/>
    <mergeCell ref="D272:F272"/>
    <mergeCell ref="G272:I272"/>
    <mergeCell ref="C92:F92"/>
    <mergeCell ref="B97:C97"/>
    <mergeCell ref="I99:J99"/>
    <mergeCell ref="D105:F105"/>
    <mergeCell ref="G105:H105"/>
    <mergeCell ref="D101:F101"/>
    <mergeCell ref="G101:H101"/>
    <mergeCell ref="B103:C103"/>
    <mergeCell ref="D103:F103"/>
    <mergeCell ref="G103:H103"/>
    <mergeCell ref="B102:C102"/>
    <mergeCell ref="G102:H102"/>
    <mergeCell ref="I102:J102"/>
    <mergeCell ref="B100:C100"/>
    <mergeCell ref="D100:F100"/>
    <mergeCell ref="G100:H100"/>
    <mergeCell ref="I100:J100"/>
    <mergeCell ref="G92:H92"/>
    <mergeCell ref="B98:C98"/>
    <mergeCell ref="D98:F98"/>
    <mergeCell ref="B105:C105"/>
    <mergeCell ref="A12:O12"/>
    <mergeCell ref="B14:F14"/>
    <mergeCell ref="G14:H14"/>
    <mergeCell ref="I14:J14"/>
    <mergeCell ref="B15:F15"/>
    <mergeCell ref="G15:H15"/>
    <mergeCell ref="I15:J15"/>
    <mergeCell ref="D90:F90"/>
    <mergeCell ref="G90:H90"/>
    <mergeCell ref="I90:J90"/>
    <mergeCell ref="B73:D73"/>
    <mergeCell ref="I30:J30"/>
    <mergeCell ref="I40:J40"/>
    <mergeCell ref="B50:F50"/>
    <mergeCell ref="H50:I50"/>
    <mergeCell ref="J50:K50"/>
    <mergeCell ref="B51:G51"/>
    <mergeCell ref="H51:I51"/>
    <mergeCell ref="J51:K51"/>
    <mergeCell ref="B70:D70"/>
    <mergeCell ref="E70:G70"/>
    <mergeCell ref="H70:I70"/>
    <mergeCell ref="B71:D71"/>
    <mergeCell ref="E71:G71"/>
    <mergeCell ref="G143:H143"/>
    <mergeCell ref="I143:J143"/>
    <mergeCell ref="J127:K127"/>
    <mergeCell ref="L127:M127"/>
    <mergeCell ref="B122:C122"/>
    <mergeCell ref="D102:F102"/>
    <mergeCell ref="A141:O141"/>
    <mergeCell ref="C142:F142"/>
    <mergeCell ref="G142:H142"/>
    <mergeCell ref="I142:J142"/>
    <mergeCell ref="C143:F143"/>
    <mergeCell ref="J121:K121"/>
    <mergeCell ref="D106:F106"/>
    <mergeCell ref="B108:C108"/>
    <mergeCell ref="D108:F108"/>
    <mergeCell ref="I107:J107"/>
    <mergeCell ref="B104:C104"/>
    <mergeCell ref="I104:J104"/>
    <mergeCell ref="D104:F104"/>
    <mergeCell ref="G104:H104"/>
    <mergeCell ref="H118:I118"/>
    <mergeCell ref="B114:N114"/>
    <mergeCell ref="J119:K119"/>
    <mergeCell ref="K111:N111"/>
    <mergeCell ref="B16:F16"/>
    <mergeCell ref="G16:H16"/>
    <mergeCell ref="I16:J16"/>
    <mergeCell ref="A17:O17"/>
    <mergeCell ref="A32:O32"/>
    <mergeCell ref="B76:D76"/>
    <mergeCell ref="E76:G76"/>
    <mergeCell ref="H76:I76"/>
    <mergeCell ref="B77:D77"/>
    <mergeCell ref="E77:G77"/>
    <mergeCell ref="H77:I77"/>
    <mergeCell ref="H71:I71"/>
    <mergeCell ref="B72:D72"/>
    <mergeCell ref="E72:G72"/>
    <mergeCell ref="H72:I72"/>
    <mergeCell ref="B59:F59"/>
    <mergeCell ref="H59:I59"/>
    <mergeCell ref="J59:K59"/>
    <mergeCell ref="B60:G60"/>
    <mergeCell ref="H60:I60"/>
    <mergeCell ref="J60:K60"/>
    <mergeCell ref="B69:D69"/>
    <mergeCell ref="E69:G69"/>
    <mergeCell ref="H69:I69"/>
    <mergeCell ref="L225:M225"/>
    <mergeCell ref="B313:D313"/>
    <mergeCell ref="E313:F313"/>
    <mergeCell ref="G313:H313"/>
    <mergeCell ref="J313:K313"/>
    <mergeCell ref="E245:G245"/>
    <mergeCell ref="H245:J245"/>
    <mergeCell ref="F229:G229"/>
    <mergeCell ref="L226:M226"/>
    <mergeCell ref="A287:O287"/>
    <mergeCell ref="B288:D289"/>
    <mergeCell ref="B229:E229"/>
    <mergeCell ref="A251:O251"/>
    <mergeCell ref="B256:E256"/>
    <mergeCell ref="F256:H256"/>
    <mergeCell ref="B246:D246"/>
    <mergeCell ref="B225:I225"/>
    <mergeCell ref="J225:K225"/>
    <mergeCell ref="A235:O235"/>
    <mergeCell ref="B254:E254"/>
    <mergeCell ref="F254:H254"/>
    <mergeCell ref="H244:J244"/>
    <mergeCell ref="B247:D247"/>
    <mergeCell ref="E247:G247"/>
  </mergeCells>
  <phoneticPr fontId="15" type="noConversion"/>
  <pageMargins left="0.39370078740157483" right="0.39370078740157483" top="0.39370078740157483" bottom="0.39370078740157483" header="0.51181102362204722" footer="0.51181102362204722"/>
  <pageSetup scale="65" fitToHeight="0" orientation="landscape" r:id="rId1"/>
  <headerFooter>
    <oddFooter>&amp;R&amp;"Arial,Normal"&amp;8&amp;P/&amp;N</oddFooter>
  </headerFooter>
  <rowBreaks count="11" manualBreakCount="11">
    <brk id="63" max="14" man="1"/>
    <brk id="94" max="14" man="1"/>
    <brk id="115" max="14" man="1"/>
    <brk id="154" max="14" man="1"/>
    <brk id="184" max="14" man="1"/>
    <brk id="206" max="14" man="1"/>
    <brk id="249" max="14" man="1"/>
    <brk id="282" max="14" man="1"/>
    <brk id="301" max="14" man="1"/>
    <brk id="317" max="14" man="1"/>
    <brk id="332" max="1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TSJ</vt:lpstr>
      <vt:lpstr>TSJ!Área_de_impresión</vt:lpstr>
      <vt:lpstr>TSJ!Títulos_a_imprimir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CONTA08</dc:creator>
  <cp:lastModifiedBy>Tribunal Superior de Justicia del Poder Judicial del E</cp:lastModifiedBy>
  <cp:lastPrinted>2024-01-26T18:49:12Z</cp:lastPrinted>
  <dcterms:created xsi:type="dcterms:W3CDTF">2020-10-12T02:15:44Z</dcterms:created>
  <dcterms:modified xsi:type="dcterms:W3CDTF">2024-01-29T16:33:16Z</dcterms:modified>
</cp:coreProperties>
</file>