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84D9EAF1-6F4A-4161-ABBC-756AD286654C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<sst xmlns="http://schemas.openxmlformats.org/spreadsheetml/2006/main" count="35" uniqueCount="31">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</sst>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29</xdr:row>
      <xdr:rowOff>123825</xdr:rowOff>
    </xdr:from>
    <xdr:to>
      <xdr:col>6</xdr:col>
      <xdr:colOff>179701</xdr:colOff>
      <xdr:row>37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CE9B78-3847-4FE4-B657-BBB159B3D1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343025" y="5229225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J21" sqref="J2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174019000</v>
      </c>
      <c r="D8" s="18">
        <f>SUM(D9:D16)</f>
        <v>20050092.350000001</v>
      </c>
      <c r="E8" s="21">
        <f t="shared" ref="E8:E16" si="0">C8+D8</f>
        <v>194069092.34999999</v>
      </c>
      <c r="F8" s="18">
        <f>SUM(F9:F16)</f>
        <v>202737122.34999999</v>
      </c>
      <c r="G8" s="21">
        <f>SUM(G9:G16)</f>
        <v>202737122.34999999</v>
      </c>
      <c r="H8" s="5">
        <f t="shared" ref="H8:H16" si="1">G8-C8</f>
        <v>28718122.349999994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174019000</v>
      </c>
      <c r="D15" s="19">
        <v>20050092.350000001</v>
      </c>
      <c r="E15" s="23">
        <f t="shared" si="0"/>
        <v>194069092.34999999</v>
      </c>
      <c r="F15" s="19">
        <v>202737122.34999999</v>
      </c>
      <c r="G15" s="22">
        <v>202737122.34999999</v>
      </c>
      <c r="H15" s="7">
        <f t="shared" si="1"/>
        <v>28718122.349999994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347803612.39999998</v>
      </c>
      <c r="D18" s="18">
        <f>SUM(D19:D22)</f>
        <v>-2712870.2699999958</v>
      </c>
      <c r="E18" s="21">
        <f>C18+D18</f>
        <v>345090742.13</v>
      </c>
      <c r="F18" s="18">
        <f>SUM(F19:F22)</f>
        <v>344277742.13</v>
      </c>
      <c r="G18" s="21">
        <f>SUM(G19:G22)</f>
        <v>344277742.13</v>
      </c>
      <c r="H18" s="5">
        <f>G18-C18</f>
        <v>-3525870.2699999809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13000000</v>
      </c>
      <c r="D20" s="19">
        <v>6509776.3099999996</v>
      </c>
      <c r="E20" s="23">
        <f>C20+D20</f>
        <v>19509776.309999999</v>
      </c>
      <c r="F20" s="19">
        <v>19509776.309999999</v>
      </c>
      <c r="G20" s="22">
        <v>19509776.309999999</v>
      </c>
      <c r="H20" s="7">
        <f>G20-C20</f>
        <v>6509776.3099999987</v>
      </c>
    </row>
    <row r="21" spans="2:8" x14ac:dyDescent="0.2">
      <c r="B21" s="6" t="s">
        <v>20</v>
      </c>
      <c r="C21" s="22">
        <v>50869147.5</v>
      </c>
      <c r="D21" s="19">
        <v>-48587932.979999997</v>
      </c>
      <c r="E21" s="23">
        <f>C21+D21</f>
        <v>2281214.5200000033</v>
      </c>
      <c r="F21" s="19">
        <v>2281214.52</v>
      </c>
      <c r="G21" s="22">
        <v>2281214.52</v>
      </c>
      <c r="H21" s="7">
        <f>G21-C21</f>
        <v>-48587932.979999997</v>
      </c>
    </row>
    <row r="22" spans="2:8" x14ac:dyDescent="0.2">
      <c r="B22" s="6" t="s">
        <v>22</v>
      </c>
      <c r="C22" s="22">
        <v>283934464.89999998</v>
      </c>
      <c r="D22" s="19">
        <v>39365286.399999999</v>
      </c>
      <c r="E22" s="23">
        <f>C22+D22</f>
        <v>323299751.29999995</v>
      </c>
      <c r="F22" s="19">
        <v>322486751.30000001</v>
      </c>
      <c r="G22" s="22">
        <v>322486751.30000001</v>
      </c>
      <c r="H22" s="7">
        <f>G22-C22</f>
        <v>38552286.400000036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521822612.39999998</v>
      </c>
      <c r="D26" s="26">
        <f>SUM(D24,D18,D8)</f>
        <v>17337222.080000006</v>
      </c>
      <c r="E26" s="15">
        <f>SUM(D26,C26)</f>
        <v>539159834.48000002</v>
      </c>
      <c r="F26" s="26">
        <f>SUM(F24,F18,F8)</f>
        <v>547014864.48000002</v>
      </c>
      <c r="G26" s="15">
        <f>SUM(G24,G18,G8)</f>
        <v>547014864.48000002</v>
      </c>
      <c r="H26" s="28">
        <f>SUM(G26-C26)</f>
        <v>25192252.080000043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2024-02-01T17:16:44Z</cp:lastPrinted>
  <dcterms:created xsi:type="dcterms:W3CDTF">2019-12-05T18:23:32Z</dcterms:created>
  <dcterms:modified xsi:type="dcterms:W3CDTF">2024-02-01T17:18:42Z</dcterms:modified>
</cp:coreProperties>
</file>