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cuenta publica 2023\PRESUPUESTAL II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720"/>
  </bookViews>
  <sheets>
    <sheet name="EAEPE_COG" sheetId="1" r:id="rId1"/>
  </sheets>
  <definedNames>
    <definedName name="ANEXO">#REF!</definedName>
    <definedName name="_xlnm.Print_Area" localSheetId="0">EAEPE_COG!$B$2:$H$90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5" i="1"/>
  <c r="C14" i="1"/>
  <c r="C16" i="1"/>
  <c r="C13" i="1"/>
  <c r="C12" i="1"/>
  <c r="E13" i="1" l="1"/>
  <c r="H80" i="1" l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G69" i="1"/>
  <c r="F69" i="1"/>
  <c r="D69" i="1"/>
  <c r="C69" i="1"/>
  <c r="G73" i="1"/>
  <c r="F73" i="1"/>
  <c r="D73" i="1"/>
  <c r="C73" i="1"/>
  <c r="G9" i="1"/>
  <c r="F9" i="1"/>
  <c r="D9" i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61" i="1" l="1"/>
  <c r="H61" i="1" s="1"/>
  <c r="E73" i="1"/>
  <c r="H73" i="1" s="1"/>
  <c r="E69" i="1"/>
  <c r="H69" i="1" s="1"/>
  <c r="E27" i="1"/>
  <c r="H27" i="1" s="1"/>
  <c r="G81" i="1"/>
  <c r="F81" i="1"/>
  <c r="E37" i="1"/>
  <c r="H37" i="1" s="1"/>
  <c r="D81" i="1"/>
  <c r="E17" i="1"/>
  <c r="H1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<sst xmlns="http://schemas.openxmlformats.org/spreadsheetml/2006/main" count="94" uniqueCount="94">
  <si>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</si>
  <si>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</si>
  <si>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</si>
  <si>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</si>
  <si>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</si>
  <si>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</si>
  <si>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</si>
  <si>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</si>
  <si>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</si>
  <si>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</si>
  <si>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</si>
  <si>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</si>
  <si>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</si>
  <si>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</si>
  <si>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</si>
  <si>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</si>
  <si>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</si>
  <si>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</si>
  <si>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</si>
  <si>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</si>
  <si>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</si>
  <si>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</si>
  <si>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</si>
  <si>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</si>
  <si>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</si>
  <si>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</si>
  <si>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</si>
  <si>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</si>
  <si>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</si>
  <si>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</si>
  <si>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</si>
  <si>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</si>
  <si>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</si>
  <si>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</si>
  <si>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</si>
  <si>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</si>
  <si>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</si>
  <si>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</si>
  <si>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</si>
  <si>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</si>
  <si>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</si>
  <si>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</si>
  <si>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</si>
  <si>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</si>
  <si>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</si>
  <si>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</si>
  <si>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</si>
  <si>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</si>
  <si>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</si>
  <si>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</si>
  <si>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</si>
  <si>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</si>
  <si>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</si>
  <si>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</si>
  <si>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</si>
  <si>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</si>
  <si>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</si>
  <si>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</si>
  <si>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</si>
  <si>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</si>
  <si>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</si>
  <si>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</si>
  <si>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</si>
  <si>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</si>
  <si>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</si>
  <si>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</si>
  <si>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</si>
  <si>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</si>
  <si>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</si>
  <si>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</si>
  <si>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</si>
  <si>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</si>
  <si>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</si>
  <si>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</si>
  <si>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</si>
  <si>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</si>
  <si>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</si>
  <si>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</si>
  <si>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</si>
  <si>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</si>
  <si>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</si>
  <si>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</si>
  <si>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</si>
  <si>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</si>
  <si>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</si>
  <si>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</si>
  <si>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EL COLEGIO DE CHIHUAHUA</t>
  </si>
  <si>
    <t>Del 01 de enero al 31 de diciembre 2023</t>
  </si>
  <si>
    <t>MTRA. ELVIRA ARCELÚS PÉREZ</t>
  </si>
  <si>
    <t>SECRETARIA GENERAL</t>
  </si>
  <si>
    <t>_________________________________________________________</t>
  </si>
  <si>
    <t>DR. JUAN MIGUEL ORTA VÉLEZ</t>
  </si>
  <si>
    <t>DIRECTOR GENERAL</t>
  </si>
  <si>
    <t>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</si>
</sst>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>
    <pageSetUpPr fitToPage="1"/>
  </sheetPr>
  <dimension ref="B1:I205"/>
  <sheetViews>
    <sheetView tabSelected="1" view="pageBreakPreview" topLeftCell="B70" zoomScaleNormal="115" zoomScaleSheetLayoutView="100" workbookViewId="0">
      <selection activeCell="J81" sqref="J81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4.42578125" style="1" bestFit="1" customWidth="1"/>
    <col min="4" max="4" width="13.28515625" style="1" bestFit="1" customWidth="1"/>
    <col min="5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8" t="s">
        <v>86</v>
      </c>
      <c r="C2" s="29"/>
      <c r="D2" s="29"/>
      <c r="E2" s="29"/>
      <c r="F2" s="29"/>
      <c r="G2" s="29"/>
      <c r="H2" s="30"/>
    </row>
    <row r="3" spans="2:9" x14ac:dyDescent="0.2">
      <c r="B3" s="31" t="s">
        <v>1</v>
      </c>
      <c r="C3" s="32"/>
      <c r="D3" s="32"/>
      <c r="E3" s="32"/>
      <c r="F3" s="32"/>
      <c r="G3" s="32"/>
      <c r="H3" s="33"/>
    </row>
    <row r="4" spans="2:9" x14ac:dyDescent="0.2">
      <c r="B4" s="31" t="s">
        <v>2</v>
      </c>
      <c r="C4" s="32"/>
      <c r="D4" s="32"/>
      <c r="E4" s="32"/>
      <c r="F4" s="32"/>
      <c r="G4" s="32"/>
      <c r="H4" s="33"/>
    </row>
    <row r="5" spans="2:9" ht="12.75" thickBot="1" x14ac:dyDescent="0.25">
      <c r="B5" s="34" t="s">
        <v>87</v>
      </c>
      <c r="C5" s="35"/>
      <c r="D5" s="35"/>
      <c r="E5" s="35"/>
      <c r="F5" s="35"/>
      <c r="G5" s="35"/>
      <c r="H5" s="36"/>
    </row>
    <row r="6" spans="2:9" ht="12.75" thickBot="1" x14ac:dyDescent="0.25">
      <c r="B6" s="37" t="s">
        <v>3</v>
      </c>
      <c r="C6" s="40" t="s">
        <v>4</v>
      </c>
      <c r="D6" s="41"/>
      <c r="E6" s="41"/>
      <c r="F6" s="41"/>
      <c r="G6" s="42"/>
      <c r="H6" s="43" t="s">
        <v>5</v>
      </c>
    </row>
    <row r="7" spans="2:9" ht="24.75" thickBot="1" x14ac:dyDescent="0.25">
      <c r="B7" s="38"/>
      <c r="C7" s="22" t="s">
        <v>6</v>
      </c>
      <c r="D7" s="22" t="s">
        <v>7</v>
      </c>
      <c r="E7" s="22" t="s">
        <v>8</v>
      </c>
      <c r="F7" s="3" t="s">
        <v>9</v>
      </c>
      <c r="G7" s="3" t="s">
        <v>10</v>
      </c>
      <c r="H7" s="44"/>
    </row>
    <row r="8" spans="2:9" ht="15.75" customHeight="1" thickBot="1" x14ac:dyDescent="0.25">
      <c r="B8" s="39"/>
      <c r="C8" s="23">
        <v>1</v>
      </c>
      <c r="D8" s="23">
        <v>2</v>
      </c>
      <c r="E8" s="23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5">
        <f>SUM(C10:C16)</f>
        <v>13977128.069999998</v>
      </c>
      <c r="D9" s="15">
        <f>SUM(D10:D16)</f>
        <v>-9628695</v>
      </c>
      <c r="E9" s="15">
        <f t="shared" ref="E9:E26" si="0">C9+D9</f>
        <v>4348433.0699999984</v>
      </c>
      <c r="F9" s="15">
        <f>SUM(F10:F16)</f>
        <v>5594264.1400000006</v>
      </c>
      <c r="G9" s="15">
        <f>SUM(G10:G16)</f>
        <v>5594264.1400000006</v>
      </c>
      <c r="H9" s="15">
        <f t="shared" ref="H9:H40" si="1">E9-F9</f>
        <v>-1245831.0700000022</v>
      </c>
    </row>
    <row r="10" spans="2:9" ht="12" customHeight="1" x14ac:dyDescent="0.2">
      <c r="B10" s="11" t="s">
        <v>14</v>
      </c>
      <c r="C10" s="12">
        <v>11347708.199999999</v>
      </c>
      <c r="D10" s="13">
        <f>-9628695</f>
        <v>-9628695</v>
      </c>
      <c r="E10" s="17">
        <f t="shared" si="0"/>
        <v>1719013.1999999993</v>
      </c>
      <c r="F10" s="12">
        <v>2703228.21</v>
      </c>
      <c r="G10" s="12">
        <v>2703228.21</v>
      </c>
      <c r="H10" s="18">
        <f t="shared" si="1"/>
        <v>-984215.01000000071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7">
        <f t="shared" si="0"/>
        <v>0</v>
      </c>
      <c r="F11" s="12">
        <v>0</v>
      </c>
      <c r="G11" s="12">
        <v>0</v>
      </c>
      <c r="H11" s="18">
        <f t="shared" si="1"/>
        <v>0</v>
      </c>
    </row>
    <row r="12" spans="2:9" ht="12" customHeight="1" x14ac:dyDescent="0.2">
      <c r="B12" s="11" t="s">
        <v>16</v>
      </c>
      <c r="C12" s="12">
        <f>410633.58+1193052.86</f>
        <v>1603686.4400000002</v>
      </c>
      <c r="D12" s="13">
        <v>0</v>
      </c>
      <c r="E12" s="17">
        <f t="shared" si="0"/>
        <v>1603686.4400000002</v>
      </c>
      <c r="F12" s="12">
        <v>2089514.36</v>
      </c>
      <c r="G12" s="12">
        <v>2089514.36</v>
      </c>
      <c r="H12" s="18">
        <f t="shared" si="1"/>
        <v>-485827.91999999993</v>
      </c>
    </row>
    <row r="13" spans="2:9" ht="12" customHeight="1" x14ac:dyDescent="0.2">
      <c r="B13" s="11" t="s">
        <v>17</v>
      </c>
      <c r="C13" s="12">
        <f>106592.28+522963.78</f>
        <v>629556.06000000006</v>
      </c>
      <c r="D13" s="13">
        <v>0</v>
      </c>
      <c r="E13" s="17">
        <f>C13+D13</f>
        <v>629556.06000000006</v>
      </c>
      <c r="F13" s="12">
        <v>632525.29</v>
      </c>
      <c r="G13" s="12">
        <v>632525.29</v>
      </c>
      <c r="H13" s="18">
        <f t="shared" si="1"/>
        <v>-2969.2299999999814</v>
      </c>
    </row>
    <row r="14" spans="2:9" ht="12" customHeight="1" x14ac:dyDescent="0.2">
      <c r="B14" s="11" t="s">
        <v>18</v>
      </c>
      <c r="C14" s="12">
        <f>93830.76+86058.52</f>
        <v>179889.28</v>
      </c>
      <c r="D14" s="13">
        <v>0</v>
      </c>
      <c r="E14" s="17">
        <f t="shared" si="0"/>
        <v>179889.28</v>
      </c>
      <c r="F14" s="12">
        <v>134946.28</v>
      </c>
      <c r="G14" s="12">
        <v>134946.28</v>
      </c>
      <c r="H14" s="18">
        <f t="shared" si="1"/>
        <v>44943</v>
      </c>
    </row>
    <row r="15" spans="2:9" ht="12" customHeight="1" x14ac:dyDescent="0.2">
      <c r="B15" s="11" t="s">
        <v>19</v>
      </c>
      <c r="C15" s="12">
        <f>31590+27355.41</f>
        <v>58945.41</v>
      </c>
      <c r="D15" s="13">
        <v>0</v>
      </c>
      <c r="E15" s="17">
        <f t="shared" si="0"/>
        <v>58945.41</v>
      </c>
      <c r="F15" s="12">
        <v>34050</v>
      </c>
      <c r="G15" s="12">
        <v>34050</v>
      </c>
      <c r="H15" s="18">
        <f t="shared" si="1"/>
        <v>24895.410000000003</v>
      </c>
    </row>
    <row r="16" spans="2:9" ht="12" customHeight="1" x14ac:dyDescent="0.2">
      <c r="B16" s="11" t="s">
        <v>20</v>
      </c>
      <c r="C16" s="12">
        <f>144142.63+13200.05</f>
        <v>157342.68</v>
      </c>
      <c r="D16" s="13">
        <v>0</v>
      </c>
      <c r="E16" s="17">
        <f t="shared" si="0"/>
        <v>157342.68</v>
      </c>
      <c r="F16" s="12">
        <v>0</v>
      </c>
      <c r="G16" s="12">
        <v>0</v>
      </c>
      <c r="H16" s="18">
        <f t="shared" si="1"/>
        <v>157342.68</v>
      </c>
    </row>
    <row r="17" spans="2:8" ht="24" customHeight="1" x14ac:dyDescent="0.2">
      <c r="B17" s="6" t="s">
        <v>21</v>
      </c>
      <c r="C17" s="15">
        <f>SUM(C18:C26)</f>
        <v>512000</v>
      </c>
      <c r="D17" s="15">
        <f>SUM(D18:D26)</f>
        <v>2107715.5699999998</v>
      </c>
      <c r="E17" s="15">
        <f t="shared" si="0"/>
        <v>2619715.5699999998</v>
      </c>
      <c r="F17" s="15">
        <f>SUM(F18:F26)</f>
        <v>312608.25</v>
      </c>
      <c r="G17" s="15">
        <f>SUM(G18:G26)</f>
        <v>312608.25</v>
      </c>
      <c r="H17" s="15">
        <f t="shared" si="1"/>
        <v>2307107.3199999998</v>
      </c>
    </row>
    <row r="18" spans="2:8" ht="24" x14ac:dyDescent="0.2">
      <c r="B18" s="9" t="s">
        <v>22</v>
      </c>
      <c r="C18" s="12">
        <v>245000</v>
      </c>
      <c r="D18" s="13">
        <v>2107715.5699999998</v>
      </c>
      <c r="E18" s="17">
        <f t="shared" si="0"/>
        <v>2352715.5699999998</v>
      </c>
      <c r="F18" s="12">
        <v>163485.89000000001</v>
      </c>
      <c r="G18" s="12">
        <v>163485.89000000001</v>
      </c>
      <c r="H18" s="18">
        <f t="shared" si="1"/>
        <v>2189229.6799999997</v>
      </c>
    </row>
    <row r="19" spans="2:8" ht="12" customHeight="1" x14ac:dyDescent="0.2">
      <c r="B19" s="9" t="s">
        <v>23</v>
      </c>
      <c r="C19" s="12">
        <v>25000</v>
      </c>
      <c r="D19" s="13">
        <v>0</v>
      </c>
      <c r="E19" s="17">
        <f t="shared" si="0"/>
        <v>25000</v>
      </c>
      <c r="F19" s="12">
        <v>23144.15</v>
      </c>
      <c r="G19" s="12">
        <v>23144.15</v>
      </c>
      <c r="H19" s="18">
        <f t="shared" si="1"/>
        <v>1855.8499999999985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7">
        <f t="shared" si="0"/>
        <v>0</v>
      </c>
      <c r="F20" s="12">
        <v>0</v>
      </c>
      <c r="G20" s="12">
        <v>0</v>
      </c>
      <c r="H20" s="18">
        <f t="shared" si="1"/>
        <v>0</v>
      </c>
    </row>
    <row r="21" spans="2:8" ht="12" customHeight="1" x14ac:dyDescent="0.2">
      <c r="B21" s="9" t="s">
        <v>25</v>
      </c>
      <c r="C21" s="12">
        <v>35000</v>
      </c>
      <c r="D21" s="13">
        <v>0</v>
      </c>
      <c r="E21" s="17">
        <f t="shared" si="0"/>
        <v>35000</v>
      </c>
      <c r="F21" s="12">
        <v>0</v>
      </c>
      <c r="G21" s="12">
        <v>0</v>
      </c>
      <c r="H21" s="18">
        <f t="shared" si="1"/>
        <v>35000</v>
      </c>
    </row>
    <row r="22" spans="2:8" ht="12" customHeight="1" x14ac:dyDescent="0.2">
      <c r="B22" s="9" t="s">
        <v>26</v>
      </c>
      <c r="C22" s="12">
        <v>4000</v>
      </c>
      <c r="D22" s="13">
        <v>0</v>
      </c>
      <c r="E22" s="17">
        <f t="shared" si="0"/>
        <v>4000</v>
      </c>
      <c r="F22" s="12">
        <v>3757.08</v>
      </c>
      <c r="G22" s="12">
        <v>3757.08</v>
      </c>
      <c r="H22" s="18">
        <f t="shared" si="1"/>
        <v>242.92000000000007</v>
      </c>
    </row>
    <row r="23" spans="2:8" ht="12" customHeight="1" x14ac:dyDescent="0.2">
      <c r="B23" s="9" t="s">
        <v>27</v>
      </c>
      <c r="C23" s="12">
        <v>36000</v>
      </c>
      <c r="D23" s="13">
        <v>0</v>
      </c>
      <c r="E23" s="17">
        <f t="shared" si="0"/>
        <v>36000</v>
      </c>
      <c r="F23" s="12">
        <v>43900</v>
      </c>
      <c r="G23" s="12">
        <v>43900</v>
      </c>
      <c r="H23" s="18">
        <f t="shared" si="1"/>
        <v>-7900</v>
      </c>
    </row>
    <row r="24" spans="2:8" ht="12" customHeight="1" x14ac:dyDescent="0.2">
      <c r="B24" s="9" t="s">
        <v>28</v>
      </c>
      <c r="C24" s="12">
        <v>5000</v>
      </c>
      <c r="D24" s="13">
        <v>0</v>
      </c>
      <c r="E24" s="17">
        <f t="shared" si="0"/>
        <v>5000</v>
      </c>
      <c r="F24" s="12">
        <v>0</v>
      </c>
      <c r="G24" s="12">
        <v>0</v>
      </c>
      <c r="H24" s="18">
        <f t="shared" si="1"/>
        <v>5000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7">
        <f t="shared" si="0"/>
        <v>0</v>
      </c>
      <c r="F25" s="12">
        <v>0</v>
      </c>
      <c r="G25" s="12">
        <v>0</v>
      </c>
      <c r="H25" s="18">
        <f t="shared" si="1"/>
        <v>0</v>
      </c>
    </row>
    <row r="26" spans="2:8" ht="12" customHeight="1" x14ac:dyDescent="0.2">
      <c r="B26" s="9" t="s">
        <v>30</v>
      </c>
      <c r="C26" s="12">
        <v>162000</v>
      </c>
      <c r="D26" s="13">
        <v>0</v>
      </c>
      <c r="E26" s="17">
        <f t="shared" si="0"/>
        <v>162000</v>
      </c>
      <c r="F26" s="12">
        <v>78321.13</v>
      </c>
      <c r="G26" s="12">
        <v>78321.13</v>
      </c>
      <c r="H26" s="18">
        <f t="shared" si="1"/>
        <v>83678.87</v>
      </c>
    </row>
    <row r="27" spans="2:8" ht="20.100000000000001" customHeight="1" x14ac:dyDescent="0.2">
      <c r="B27" s="6" t="s">
        <v>31</v>
      </c>
      <c r="C27" s="15">
        <f>SUM(C28:C36)</f>
        <v>3836434</v>
      </c>
      <c r="D27" s="15">
        <f>SUM(D28:D36)</f>
        <v>0</v>
      </c>
      <c r="E27" s="15">
        <f>D27+C27</f>
        <v>3836434</v>
      </c>
      <c r="F27" s="15">
        <f>SUM(F28:F36)</f>
        <v>4160269.91</v>
      </c>
      <c r="G27" s="15">
        <f>SUM(G28:G36)</f>
        <v>4160269.91</v>
      </c>
      <c r="H27" s="15">
        <f t="shared" si="1"/>
        <v>-323835.91000000015</v>
      </c>
    </row>
    <row r="28" spans="2:8" x14ac:dyDescent="0.2">
      <c r="B28" s="9" t="s">
        <v>32</v>
      </c>
      <c r="C28" s="12">
        <v>842000</v>
      </c>
      <c r="D28" s="13">
        <v>0</v>
      </c>
      <c r="E28" s="17">
        <f t="shared" ref="E28:E36" si="2">C28+D28</f>
        <v>842000</v>
      </c>
      <c r="F28" s="12">
        <v>603563.07999999996</v>
      </c>
      <c r="G28" s="12">
        <v>603563.07999999996</v>
      </c>
      <c r="H28" s="18">
        <f t="shared" si="1"/>
        <v>238436.92000000004</v>
      </c>
    </row>
    <row r="29" spans="2:8" x14ac:dyDescent="0.2">
      <c r="B29" s="9" t="s">
        <v>33</v>
      </c>
      <c r="C29" s="12">
        <v>0</v>
      </c>
      <c r="D29" s="13">
        <v>0</v>
      </c>
      <c r="E29" s="17">
        <f t="shared" si="2"/>
        <v>0</v>
      </c>
      <c r="F29" s="12">
        <v>0</v>
      </c>
      <c r="G29" s="12">
        <v>0</v>
      </c>
      <c r="H29" s="18">
        <f t="shared" si="1"/>
        <v>0</v>
      </c>
    </row>
    <row r="30" spans="2:8" ht="12" customHeight="1" x14ac:dyDescent="0.2">
      <c r="B30" s="9" t="s">
        <v>34</v>
      </c>
      <c r="C30" s="12">
        <v>2224913.4900000002</v>
      </c>
      <c r="D30" s="13">
        <v>0</v>
      </c>
      <c r="E30" s="17">
        <f t="shared" si="2"/>
        <v>2224913.4900000002</v>
      </c>
      <c r="F30" s="12">
        <v>2542913.15</v>
      </c>
      <c r="G30" s="12">
        <v>2542913.15</v>
      </c>
      <c r="H30" s="18">
        <f t="shared" si="1"/>
        <v>-317999.65999999968</v>
      </c>
    </row>
    <row r="31" spans="2:8" x14ac:dyDescent="0.2">
      <c r="B31" s="9" t="s">
        <v>35</v>
      </c>
      <c r="C31" s="12">
        <v>72000</v>
      </c>
      <c r="D31" s="13">
        <v>0</v>
      </c>
      <c r="E31" s="17">
        <f t="shared" si="2"/>
        <v>72000</v>
      </c>
      <c r="F31" s="12">
        <v>64802.04</v>
      </c>
      <c r="G31" s="12">
        <v>64802.04</v>
      </c>
      <c r="H31" s="18">
        <f t="shared" si="1"/>
        <v>7197.9599999999991</v>
      </c>
    </row>
    <row r="32" spans="2:8" ht="24" x14ac:dyDescent="0.2">
      <c r="B32" s="9" t="s">
        <v>36</v>
      </c>
      <c r="C32" s="12">
        <v>187000</v>
      </c>
      <c r="D32" s="13">
        <v>0</v>
      </c>
      <c r="E32" s="17">
        <f t="shared" si="2"/>
        <v>187000</v>
      </c>
      <c r="F32" s="12">
        <v>438531.35</v>
      </c>
      <c r="G32" s="12">
        <v>438531.35</v>
      </c>
      <c r="H32" s="18">
        <f t="shared" si="1"/>
        <v>-251531.34999999998</v>
      </c>
    </row>
    <row r="33" spans="2:8" x14ac:dyDescent="0.2">
      <c r="B33" s="9" t="s">
        <v>37</v>
      </c>
      <c r="C33" s="12">
        <v>20000</v>
      </c>
      <c r="D33" s="13">
        <v>0</v>
      </c>
      <c r="E33" s="17">
        <f t="shared" si="2"/>
        <v>20000</v>
      </c>
      <c r="F33" s="12">
        <v>138973.54</v>
      </c>
      <c r="G33" s="12">
        <v>138973.54</v>
      </c>
      <c r="H33" s="18">
        <f t="shared" si="1"/>
        <v>-118973.54000000001</v>
      </c>
    </row>
    <row r="34" spans="2:8" x14ac:dyDescent="0.2">
      <c r="B34" s="9" t="s">
        <v>38</v>
      </c>
      <c r="C34" s="12">
        <v>90000</v>
      </c>
      <c r="D34" s="13">
        <v>0</v>
      </c>
      <c r="E34" s="17">
        <f t="shared" si="2"/>
        <v>90000</v>
      </c>
      <c r="F34" s="12">
        <v>221991.29</v>
      </c>
      <c r="G34" s="12">
        <v>221991.29</v>
      </c>
      <c r="H34" s="18">
        <f t="shared" si="1"/>
        <v>-131991.29</v>
      </c>
    </row>
    <row r="35" spans="2:8" x14ac:dyDescent="0.2">
      <c r="B35" s="9" t="s">
        <v>39</v>
      </c>
      <c r="C35" s="12">
        <v>76000</v>
      </c>
      <c r="D35" s="13">
        <v>0</v>
      </c>
      <c r="E35" s="17">
        <f t="shared" si="2"/>
        <v>76000</v>
      </c>
      <c r="F35" s="12">
        <v>42059.71</v>
      </c>
      <c r="G35" s="12">
        <v>42059.71</v>
      </c>
      <c r="H35" s="18">
        <f t="shared" si="1"/>
        <v>33940.29</v>
      </c>
    </row>
    <row r="36" spans="2:8" x14ac:dyDescent="0.2">
      <c r="B36" s="9" t="s">
        <v>40</v>
      </c>
      <c r="C36" s="12">
        <v>324520.51</v>
      </c>
      <c r="D36" s="13">
        <v>0</v>
      </c>
      <c r="E36" s="17">
        <f t="shared" si="2"/>
        <v>324520.51</v>
      </c>
      <c r="F36" s="12">
        <v>107435.75</v>
      </c>
      <c r="G36" s="12">
        <v>107435.75</v>
      </c>
      <c r="H36" s="18">
        <f t="shared" si="1"/>
        <v>217084.76</v>
      </c>
    </row>
    <row r="37" spans="2:8" ht="20.100000000000001" customHeight="1" x14ac:dyDescent="0.2">
      <c r="B37" s="7" t="s">
        <v>41</v>
      </c>
      <c r="C37" s="15">
        <f>SUM(C38:C46)</f>
        <v>0</v>
      </c>
      <c r="D37" s="15">
        <f>SUM(D38:D46)</f>
        <v>0</v>
      </c>
      <c r="E37" s="15">
        <f>C37+D37</f>
        <v>0</v>
      </c>
      <c r="F37" s="15">
        <f>SUM(F38:F46)</f>
        <v>0</v>
      </c>
      <c r="G37" s="15">
        <f>SUM(G38:G46)</f>
        <v>0</v>
      </c>
      <c r="H37" s="15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7">
        <f t="shared" ref="E38:E79" si="3">C38+D38</f>
        <v>0</v>
      </c>
      <c r="F38" s="12">
        <v>0</v>
      </c>
      <c r="G38" s="12">
        <v>0</v>
      </c>
      <c r="H38" s="18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7">
        <f t="shared" si="3"/>
        <v>0</v>
      </c>
      <c r="F39" s="12">
        <v>0</v>
      </c>
      <c r="G39" s="12">
        <v>0</v>
      </c>
      <c r="H39" s="18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7">
        <f t="shared" si="3"/>
        <v>0</v>
      </c>
      <c r="F40" s="12">
        <v>0</v>
      </c>
      <c r="G40" s="12">
        <v>0</v>
      </c>
      <c r="H40" s="18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7">
        <f t="shared" si="3"/>
        <v>0</v>
      </c>
      <c r="F41" s="12">
        <v>0</v>
      </c>
      <c r="G41" s="12">
        <v>0</v>
      </c>
      <c r="H41" s="18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7">
        <f t="shared" si="3"/>
        <v>0</v>
      </c>
      <c r="F42" s="12">
        <v>0</v>
      </c>
      <c r="G42" s="12">
        <v>0</v>
      </c>
      <c r="H42" s="18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7">
        <f t="shared" si="3"/>
        <v>0</v>
      </c>
      <c r="F43" s="12">
        <v>0</v>
      </c>
      <c r="G43" s="12">
        <v>0</v>
      </c>
      <c r="H43" s="18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7">
        <f t="shared" si="3"/>
        <v>0</v>
      </c>
      <c r="F44" s="12">
        <v>0</v>
      </c>
      <c r="G44" s="12">
        <v>0</v>
      </c>
      <c r="H44" s="18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7">
        <f t="shared" si="3"/>
        <v>0</v>
      </c>
      <c r="F45" s="12">
        <v>0</v>
      </c>
      <c r="G45" s="12">
        <v>0</v>
      </c>
      <c r="H45" s="18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24">
        <v>0</v>
      </c>
      <c r="E46" s="25">
        <f t="shared" si="3"/>
        <v>0</v>
      </c>
      <c r="F46" s="14">
        <v>0</v>
      </c>
      <c r="G46" s="14">
        <v>0</v>
      </c>
      <c r="H46" s="19">
        <f t="shared" si="4"/>
        <v>0</v>
      </c>
    </row>
    <row r="47" spans="2:8" ht="20.100000000000001" customHeight="1" x14ac:dyDescent="0.2">
      <c r="B47" s="6" t="s">
        <v>51</v>
      </c>
      <c r="C47" s="15">
        <f>SUM(C48:C56)</f>
        <v>0</v>
      </c>
      <c r="D47" s="15">
        <f>SUM(D48:D56)</f>
        <v>0</v>
      </c>
      <c r="E47" s="15">
        <f t="shared" si="3"/>
        <v>0</v>
      </c>
      <c r="F47" s="15">
        <f>SUM(F48:F56)</f>
        <v>0</v>
      </c>
      <c r="G47" s="15">
        <f>SUM(G48:G56)</f>
        <v>0</v>
      </c>
      <c r="H47" s="15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7">
        <f t="shared" si="3"/>
        <v>0</v>
      </c>
      <c r="F48" s="12">
        <v>0</v>
      </c>
      <c r="G48" s="12">
        <v>0</v>
      </c>
      <c r="H48" s="18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7">
        <f t="shared" si="3"/>
        <v>0</v>
      </c>
      <c r="F49" s="12">
        <v>0</v>
      </c>
      <c r="G49" s="12">
        <v>0</v>
      </c>
      <c r="H49" s="18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7">
        <f t="shared" si="3"/>
        <v>0</v>
      </c>
      <c r="F50" s="12">
        <v>0</v>
      </c>
      <c r="G50" s="12">
        <v>0</v>
      </c>
      <c r="H50" s="18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7">
        <f t="shared" si="3"/>
        <v>0</v>
      </c>
      <c r="F51" s="12">
        <v>0</v>
      </c>
      <c r="G51" s="12">
        <v>0</v>
      </c>
      <c r="H51" s="18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7">
        <f t="shared" si="3"/>
        <v>0</v>
      </c>
      <c r="F52" s="12">
        <v>0</v>
      </c>
      <c r="G52" s="12">
        <v>0</v>
      </c>
      <c r="H52" s="18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7">
        <f t="shared" si="3"/>
        <v>0</v>
      </c>
      <c r="F53" s="12">
        <v>0</v>
      </c>
      <c r="G53" s="12">
        <v>0</v>
      </c>
      <c r="H53" s="18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7">
        <f t="shared" si="3"/>
        <v>0</v>
      </c>
      <c r="F54" s="12">
        <v>0</v>
      </c>
      <c r="G54" s="12">
        <v>0</v>
      </c>
      <c r="H54" s="18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7">
        <f t="shared" si="3"/>
        <v>0</v>
      </c>
      <c r="F55" s="12">
        <v>0</v>
      </c>
      <c r="G55" s="12">
        <v>0</v>
      </c>
      <c r="H55" s="18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7">
        <f t="shared" si="3"/>
        <v>0</v>
      </c>
      <c r="F56" s="12">
        <v>0</v>
      </c>
      <c r="G56" s="12">
        <v>0</v>
      </c>
      <c r="H56" s="18">
        <f t="shared" si="4"/>
        <v>0</v>
      </c>
    </row>
    <row r="57" spans="2:8" ht="20.100000000000001" customHeight="1" x14ac:dyDescent="0.2">
      <c r="B57" s="6" t="s">
        <v>61</v>
      </c>
      <c r="C57" s="15">
        <f>SUM(C58:C60)</f>
        <v>0</v>
      </c>
      <c r="D57" s="15">
        <f>SUM(D58:D60)</f>
        <v>0</v>
      </c>
      <c r="E57" s="15">
        <f t="shared" si="3"/>
        <v>0</v>
      </c>
      <c r="F57" s="15">
        <f>SUM(F58:F60)</f>
        <v>0</v>
      </c>
      <c r="G57" s="15">
        <f>SUM(G58:G60)</f>
        <v>0</v>
      </c>
      <c r="H57" s="15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7">
        <f t="shared" si="3"/>
        <v>0</v>
      </c>
      <c r="F58" s="12">
        <v>0</v>
      </c>
      <c r="G58" s="12">
        <v>0</v>
      </c>
      <c r="H58" s="18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7">
        <f t="shared" si="3"/>
        <v>0</v>
      </c>
      <c r="F59" s="12">
        <v>0</v>
      </c>
      <c r="G59" s="12">
        <v>0</v>
      </c>
      <c r="H59" s="17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7">
        <f t="shared" si="3"/>
        <v>0</v>
      </c>
      <c r="F60" s="12">
        <v>0</v>
      </c>
      <c r="G60" s="12">
        <v>0</v>
      </c>
      <c r="H60" s="17">
        <f t="shared" si="4"/>
        <v>0</v>
      </c>
    </row>
    <row r="61" spans="2:8" ht="20.100000000000001" customHeight="1" x14ac:dyDescent="0.2">
      <c r="B61" s="7" t="s">
        <v>65</v>
      </c>
      <c r="C61" s="15">
        <f>SUM(C62:C68)</f>
        <v>0</v>
      </c>
      <c r="D61" s="16">
        <f>SUM(D62:D68)</f>
        <v>0</v>
      </c>
      <c r="E61" s="16">
        <f t="shared" si="3"/>
        <v>0</v>
      </c>
      <c r="F61" s="15">
        <f>SUM(F62:F68)</f>
        <v>0</v>
      </c>
      <c r="G61" s="15">
        <f>SUM(G62:G68)</f>
        <v>0</v>
      </c>
      <c r="H61" s="16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7">
        <f t="shared" si="3"/>
        <v>0</v>
      </c>
      <c r="F62" s="12">
        <v>0</v>
      </c>
      <c r="G62" s="12">
        <v>0</v>
      </c>
      <c r="H62" s="17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7">
        <f t="shared" si="3"/>
        <v>0</v>
      </c>
      <c r="F63" s="12">
        <v>0</v>
      </c>
      <c r="G63" s="12">
        <v>0</v>
      </c>
      <c r="H63" s="17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7">
        <f t="shared" si="3"/>
        <v>0</v>
      </c>
      <c r="F64" s="12">
        <v>0</v>
      </c>
      <c r="G64" s="12">
        <v>0</v>
      </c>
      <c r="H64" s="17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7">
        <f t="shared" si="3"/>
        <v>0</v>
      </c>
      <c r="F65" s="12">
        <v>0</v>
      </c>
      <c r="G65" s="12">
        <v>0</v>
      </c>
      <c r="H65" s="17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7">
        <f t="shared" si="3"/>
        <v>0</v>
      </c>
      <c r="F66" s="12">
        <v>0</v>
      </c>
      <c r="G66" s="12">
        <v>0</v>
      </c>
      <c r="H66" s="17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7">
        <f t="shared" si="3"/>
        <v>0</v>
      </c>
      <c r="F67" s="12">
        <v>0</v>
      </c>
      <c r="G67" s="12">
        <v>0</v>
      </c>
      <c r="H67" s="17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7">
        <f t="shared" si="3"/>
        <v>0</v>
      </c>
      <c r="F68" s="12">
        <v>0</v>
      </c>
      <c r="G68" s="12">
        <v>0</v>
      </c>
      <c r="H68" s="17">
        <f t="shared" si="4"/>
        <v>0</v>
      </c>
    </row>
    <row r="69" spans="2:8" ht="20.100000000000001" customHeight="1" x14ac:dyDescent="0.2">
      <c r="B69" s="7" t="s">
        <v>73</v>
      </c>
      <c r="C69" s="15">
        <f>SUM(C70:C72)</f>
        <v>0</v>
      </c>
      <c r="D69" s="16">
        <f>SUM(D70:D72)</f>
        <v>0</v>
      </c>
      <c r="E69" s="16">
        <f t="shared" si="3"/>
        <v>0</v>
      </c>
      <c r="F69" s="15">
        <f>SUM(F70:F72)</f>
        <v>0</v>
      </c>
      <c r="G69" s="16">
        <f>SUM(G70:G72)</f>
        <v>0</v>
      </c>
      <c r="H69" s="16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7">
        <f t="shared" si="3"/>
        <v>0</v>
      </c>
      <c r="F70" s="12">
        <v>0</v>
      </c>
      <c r="G70" s="13">
        <v>0</v>
      </c>
      <c r="H70" s="17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7">
        <f t="shared" si="3"/>
        <v>0</v>
      </c>
      <c r="F71" s="12">
        <v>0</v>
      </c>
      <c r="G71" s="13">
        <v>0</v>
      </c>
      <c r="H71" s="17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7">
        <f t="shared" si="3"/>
        <v>0</v>
      </c>
      <c r="F72" s="12">
        <v>0</v>
      </c>
      <c r="G72" s="13">
        <v>0</v>
      </c>
      <c r="H72" s="17">
        <f t="shared" si="4"/>
        <v>0</v>
      </c>
    </row>
    <row r="73" spans="2:8" ht="20.100000000000001" customHeight="1" x14ac:dyDescent="0.2">
      <c r="B73" s="6" t="s">
        <v>77</v>
      </c>
      <c r="C73" s="15">
        <f>SUM(C74:C80)</f>
        <v>0</v>
      </c>
      <c r="D73" s="16">
        <f>SUM(D74:D80)</f>
        <v>0</v>
      </c>
      <c r="E73" s="16">
        <f t="shared" si="3"/>
        <v>0</v>
      </c>
      <c r="F73" s="15">
        <f>SUM(F74:F80)</f>
        <v>0</v>
      </c>
      <c r="G73" s="16">
        <f>SUM(G74:G80)</f>
        <v>0</v>
      </c>
      <c r="H73" s="16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7">
        <f t="shared" si="3"/>
        <v>0</v>
      </c>
      <c r="F74" s="12">
        <v>0</v>
      </c>
      <c r="G74" s="13">
        <v>0</v>
      </c>
      <c r="H74" s="17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7">
        <f t="shared" si="3"/>
        <v>0</v>
      </c>
      <c r="F75" s="12">
        <v>0</v>
      </c>
      <c r="G75" s="13">
        <v>0</v>
      </c>
      <c r="H75" s="17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7">
        <f t="shared" si="3"/>
        <v>0</v>
      </c>
      <c r="F76" s="12">
        <v>0</v>
      </c>
      <c r="G76" s="13">
        <v>0</v>
      </c>
      <c r="H76" s="17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7">
        <f t="shared" si="3"/>
        <v>0</v>
      </c>
      <c r="F77" s="12">
        <v>0</v>
      </c>
      <c r="G77" s="13">
        <v>0</v>
      </c>
      <c r="H77" s="17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7">
        <f t="shared" si="3"/>
        <v>0</v>
      </c>
      <c r="F78" s="12">
        <v>0</v>
      </c>
      <c r="G78" s="13">
        <v>0</v>
      </c>
      <c r="H78" s="17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7">
        <f t="shared" si="3"/>
        <v>0</v>
      </c>
      <c r="F79" s="12">
        <v>0</v>
      </c>
      <c r="G79" s="13">
        <v>0</v>
      </c>
      <c r="H79" s="17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7">
        <v>0</v>
      </c>
      <c r="F80" s="12">
        <v>0</v>
      </c>
      <c r="G80" s="13">
        <v>0</v>
      </c>
      <c r="H80" s="17">
        <f t="shared" si="5"/>
        <v>0</v>
      </c>
    </row>
    <row r="81" spans="2:8" ht="12.75" thickBot="1" x14ac:dyDescent="0.25">
      <c r="B81" s="8" t="s">
        <v>85</v>
      </c>
      <c r="C81" s="20">
        <f>SUM(C73,C69,C61,C57,C47,C27,C37,C17,C9)</f>
        <v>18325562.07</v>
      </c>
      <c r="D81" s="20">
        <f>SUM(D73,D69,D61,D57,D47,D37,D27,D17,D9)</f>
        <v>-7520979.4299999997</v>
      </c>
      <c r="E81" s="20">
        <f>C81+D81</f>
        <v>10804582.640000001</v>
      </c>
      <c r="F81" s="20">
        <f>SUM(F73,F69,F61,F57,F47,F37,F17,F27,F9)</f>
        <v>10067142.300000001</v>
      </c>
      <c r="G81" s="20">
        <f>SUM(G73,G69,G61,G57,G47,G37,G27,G17,G9)</f>
        <v>10067142.300000001</v>
      </c>
      <c r="H81" s="20">
        <f t="shared" si="5"/>
        <v>737440.33999999985</v>
      </c>
    </row>
    <row r="83" spans="2:8" s="21" customFormat="1" ht="45.75" customHeight="1" x14ac:dyDescent="0.2"/>
    <row r="84" spans="2:8" s="21" customFormat="1" x14ac:dyDescent="0.2"/>
    <row r="85" spans="2:8" s="21" customFormat="1" x14ac:dyDescent="0.2">
      <c r="B85" s="21" t="s">
        <v>93</v>
      </c>
      <c r="E85" s="21" t="s">
        <v>90</v>
      </c>
    </row>
    <row r="86" spans="2:8" s="21" customFormat="1" ht="12.75" x14ac:dyDescent="0.2">
      <c r="B86" s="26" t="s">
        <v>91</v>
      </c>
      <c r="F86" s="27" t="s">
        <v>88</v>
      </c>
      <c r="G86" s="27"/>
    </row>
    <row r="87" spans="2:8" s="21" customFormat="1" ht="12.75" x14ac:dyDescent="0.2">
      <c r="B87" s="26" t="s">
        <v>92</v>
      </c>
      <c r="F87" s="26" t="s">
        <v>89</v>
      </c>
      <c r="G87" s="26"/>
    </row>
    <row r="88" spans="2:8" s="21" customFormat="1" x14ac:dyDescent="0.2"/>
    <row r="89" spans="2:8" s="21" customFormat="1" x14ac:dyDescent="0.2"/>
    <row r="90" spans="2:8" s="21" customFormat="1" x14ac:dyDescent="0.2"/>
    <row r="91" spans="2:8" s="21" customFormat="1" x14ac:dyDescent="0.2"/>
    <row r="92" spans="2:8" s="21" customFormat="1" x14ac:dyDescent="0.2"/>
    <row r="93" spans="2:8" s="21" customFormat="1" x14ac:dyDescent="0.2"/>
    <row r="94" spans="2:8" s="21" customFormat="1" x14ac:dyDescent="0.2"/>
    <row r="95" spans="2:8" s="21" customFormat="1" x14ac:dyDescent="0.2"/>
    <row r="96" spans="2:8" s="21" customFormat="1" x14ac:dyDescent="0.2"/>
    <row r="97" s="21" customFormat="1" x14ac:dyDescent="0.2"/>
    <row r="98" s="21" customFormat="1" x14ac:dyDescent="0.2"/>
    <row r="99" s="21" customFormat="1" x14ac:dyDescent="0.2"/>
    <row r="100" s="21" customFormat="1" x14ac:dyDescent="0.2"/>
    <row r="101" s="21" customFormat="1" x14ac:dyDescent="0.2"/>
    <row r="102" s="21" customFormat="1" x14ac:dyDescent="0.2"/>
    <row r="103" s="21" customFormat="1" x14ac:dyDescent="0.2"/>
    <row r="104" s="21" customFormat="1" x14ac:dyDescent="0.2"/>
    <row r="105" s="21" customFormat="1" x14ac:dyDescent="0.2"/>
    <row r="106" s="21" customFormat="1" x14ac:dyDescent="0.2"/>
    <row r="107" s="21" customFormat="1" x14ac:dyDescent="0.2"/>
    <row r="108" s="21" customFormat="1" x14ac:dyDescent="0.2"/>
    <row r="109" s="21" customFormat="1" x14ac:dyDescent="0.2"/>
    <row r="110" s="21" customFormat="1" x14ac:dyDescent="0.2"/>
    <row r="111" s="21" customFormat="1" x14ac:dyDescent="0.2"/>
    <row r="112" s="21" customFormat="1" x14ac:dyDescent="0.2"/>
    <row r="113" s="21" customFormat="1" x14ac:dyDescent="0.2"/>
    <row r="114" s="21" customFormat="1" x14ac:dyDescent="0.2"/>
    <row r="115" s="21" customFormat="1" x14ac:dyDescent="0.2"/>
    <row r="116" s="21" customFormat="1" x14ac:dyDescent="0.2"/>
    <row r="117" s="21" customFormat="1" x14ac:dyDescent="0.2"/>
    <row r="118" s="21" customFormat="1" x14ac:dyDescent="0.2"/>
    <row r="119" s="21" customFormat="1" x14ac:dyDescent="0.2"/>
    <row r="120" s="21" customFormat="1" x14ac:dyDescent="0.2"/>
    <row r="121" s="21" customFormat="1" x14ac:dyDescent="0.2"/>
    <row r="122" s="21" customFormat="1" x14ac:dyDescent="0.2"/>
    <row r="123" s="21" customFormat="1" x14ac:dyDescent="0.2"/>
    <row r="124" s="21" customFormat="1" x14ac:dyDescent="0.2"/>
    <row r="125" s="21" customFormat="1" x14ac:dyDescent="0.2"/>
    <row r="126" s="21" customFormat="1" x14ac:dyDescent="0.2"/>
    <row r="127" s="21" customFormat="1" x14ac:dyDescent="0.2"/>
    <row r="128" s="21" customFormat="1" x14ac:dyDescent="0.2"/>
    <row r="129" s="21" customFormat="1" x14ac:dyDescent="0.2"/>
    <row r="130" s="21" customFormat="1" x14ac:dyDescent="0.2"/>
    <row r="131" s="21" customFormat="1" x14ac:dyDescent="0.2"/>
    <row r="132" s="21" customFormat="1" x14ac:dyDescent="0.2"/>
    <row r="133" s="21" customFormat="1" x14ac:dyDescent="0.2"/>
    <row r="134" s="21" customFormat="1" x14ac:dyDescent="0.2"/>
    <row r="135" s="21" customFormat="1" x14ac:dyDescent="0.2"/>
    <row r="136" s="21" customFormat="1" x14ac:dyDescent="0.2"/>
    <row r="137" s="21" customFormat="1" x14ac:dyDescent="0.2"/>
    <row r="138" s="21" customFormat="1" x14ac:dyDescent="0.2"/>
    <row r="139" s="21" customFormat="1" x14ac:dyDescent="0.2"/>
    <row r="140" s="21" customFormat="1" x14ac:dyDescent="0.2"/>
    <row r="141" s="21" customFormat="1" x14ac:dyDescent="0.2"/>
    <row r="142" s="21" customFormat="1" x14ac:dyDescent="0.2"/>
    <row r="143" s="21" customFormat="1" x14ac:dyDescent="0.2"/>
    <row r="144" s="21" customFormat="1" x14ac:dyDescent="0.2"/>
    <row r="145" s="21" customFormat="1" x14ac:dyDescent="0.2"/>
    <row r="146" s="21" customFormat="1" x14ac:dyDescent="0.2"/>
    <row r="147" s="21" customFormat="1" x14ac:dyDescent="0.2"/>
    <row r="148" s="21" customFormat="1" x14ac:dyDescent="0.2"/>
    <row r="149" s="21" customFormat="1" x14ac:dyDescent="0.2"/>
    <row r="150" s="21" customFormat="1" x14ac:dyDescent="0.2"/>
    <row r="151" s="21" customFormat="1" x14ac:dyDescent="0.2"/>
    <row r="152" s="21" customFormat="1" x14ac:dyDescent="0.2"/>
    <row r="153" s="21" customFormat="1" x14ac:dyDescent="0.2"/>
    <row r="154" s="21" customFormat="1" x14ac:dyDescent="0.2"/>
    <row r="155" s="21" customFormat="1" x14ac:dyDescent="0.2"/>
    <row r="156" s="21" customFormat="1" x14ac:dyDescent="0.2"/>
    <row r="157" s="21" customFormat="1" x14ac:dyDescent="0.2"/>
    <row r="158" s="21" customFormat="1" x14ac:dyDescent="0.2"/>
    <row r="159" s="21" customFormat="1" x14ac:dyDescent="0.2"/>
    <row r="160" s="21" customFormat="1" x14ac:dyDescent="0.2"/>
    <row r="161" s="21" customFormat="1" x14ac:dyDescent="0.2"/>
    <row r="162" s="21" customFormat="1" x14ac:dyDescent="0.2"/>
    <row r="163" s="21" customFormat="1" x14ac:dyDescent="0.2"/>
    <row r="164" s="21" customFormat="1" x14ac:dyDescent="0.2"/>
    <row r="165" s="21" customFormat="1" x14ac:dyDescent="0.2"/>
    <row r="166" s="21" customFormat="1" x14ac:dyDescent="0.2"/>
    <row r="167" s="21" customFormat="1" x14ac:dyDescent="0.2"/>
    <row r="168" s="21" customFormat="1" x14ac:dyDescent="0.2"/>
    <row r="169" s="21" customFormat="1" x14ac:dyDescent="0.2"/>
    <row r="170" s="21" customFormat="1" x14ac:dyDescent="0.2"/>
    <row r="171" s="21" customFormat="1" x14ac:dyDescent="0.2"/>
    <row r="172" s="21" customFormat="1" x14ac:dyDescent="0.2"/>
    <row r="173" s="21" customFormat="1" x14ac:dyDescent="0.2"/>
    <row r="174" s="21" customFormat="1" x14ac:dyDescent="0.2"/>
    <row r="175" s="21" customFormat="1" x14ac:dyDescent="0.2"/>
    <row r="176" s="21" customFormat="1" x14ac:dyDescent="0.2"/>
    <row r="177" s="21" customFormat="1" x14ac:dyDescent="0.2"/>
    <row r="178" s="21" customFormat="1" x14ac:dyDescent="0.2"/>
    <row r="179" s="21" customFormat="1" x14ac:dyDescent="0.2"/>
    <row r="180" s="21" customFormat="1" x14ac:dyDescent="0.2"/>
    <row r="181" s="21" customFormat="1" x14ac:dyDescent="0.2"/>
    <row r="182" s="21" customFormat="1" x14ac:dyDescent="0.2"/>
    <row r="183" s="21" customFormat="1" x14ac:dyDescent="0.2"/>
    <row r="184" s="21" customFormat="1" x14ac:dyDescent="0.2"/>
    <row r="185" s="21" customFormat="1" x14ac:dyDescent="0.2"/>
    <row r="186" s="21" customFormat="1" x14ac:dyDescent="0.2"/>
    <row r="187" s="21" customFormat="1" x14ac:dyDescent="0.2"/>
    <row r="188" s="21" customFormat="1" x14ac:dyDescent="0.2"/>
    <row r="189" s="21" customFormat="1" x14ac:dyDescent="0.2"/>
    <row r="190" s="21" customFormat="1" x14ac:dyDescent="0.2"/>
    <row r="191" s="21" customFormat="1" x14ac:dyDescent="0.2"/>
    <row r="192" s="21" customFormat="1" x14ac:dyDescent="0.2"/>
    <row r="193" s="21" customFormat="1" x14ac:dyDescent="0.2"/>
    <row r="194" s="21" customFormat="1" x14ac:dyDescent="0.2"/>
    <row r="195" s="21" customFormat="1" x14ac:dyDescent="0.2"/>
    <row r="196" s="21" customFormat="1" x14ac:dyDescent="0.2"/>
    <row r="197" s="21" customFormat="1" x14ac:dyDescent="0.2"/>
    <row r="198" s="21" customFormat="1" x14ac:dyDescent="0.2"/>
    <row r="199" s="21" customFormat="1" x14ac:dyDescent="0.2"/>
    <row r="200" s="21" customFormat="1" x14ac:dyDescent="0.2"/>
    <row r="201" s="21" customFormat="1" x14ac:dyDescent="0.2"/>
    <row r="202" s="21" customFormat="1" x14ac:dyDescent="0.2"/>
    <row r="203" s="21" customFormat="1" x14ac:dyDescent="0.2"/>
    <row r="204" s="21" customFormat="1" x14ac:dyDescent="0.2"/>
    <row r="205" s="21" customFormat="1" x14ac:dyDescent="0.2"/>
  </sheetData>
  <sheetProtection algorithmName="SHA-512" hashValue="7YVMxbkB+DMx5ClVpRvPmEa7jcPB9+JJqJ0hqvKoafFl6PQXezgEuZN2z6v4Rh/YLgGuLL/pmtIegzvjYqtrxg==" saltValue="qtQeKoNXmcEd6YJKrOYgcA==" spinCount="100000" sheet="1" objects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Visitante</cp:lastModifiedBy>
  <cp:lastPrinted>2021-04-27T14:08:27Z</cp:lastPrinted>
  <dcterms:created xsi:type="dcterms:W3CDTF">2019-12-04T16:22:52Z</dcterms:created>
  <dcterms:modified xsi:type="dcterms:W3CDTF">2024-02-06T07:58:10Z</dcterms:modified>
</cp:coreProperties>
</file>