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87F2A3A4-B1D0-4DDA-A510-59679CA59B1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28" i="1"/>
  <c r="H21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F81" i="1" l="1"/>
  <c r="E37" i="1"/>
  <c r="H37" i="1" s="1"/>
  <c r="H27" i="1"/>
  <c r="G81" i="1"/>
  <c r="E17" i="1"/>
  <c r="H1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<sst xmlns="http://schemas.openxmlformats.org/spreadsheetml/2006/main" count="88" uniqueCount="88">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</sst>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1500187</xdr:colOff>
      <xdr:row>85</xdr:row>
      <xdr:rowOff>11906</xdr:rowOff>
    </xdr:from>
    <xdr:to>
      <xdr:col>6</xdr:col>
      <xdr:colOff>936938</xdr:colOff>
      <xdr:row>92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FB8021-1880-48FE-9A74-C90E0901A4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809750" y="14763750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C25" sqref="C2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28515625" style="1" bestFit="1" customWidth="1"/>
    <col min="4" max="4" width="17" style="1" bestFit="1" customWidth="1"/>
    <col min="5" max="5" width="18.140625" style="1" bestFit="1" customWidth="1"/>
    <col min="6" max="6" width="17.28515625" style="1" bestFit="1" customWidth="1"/>
    <col min="7" max="8" width="18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110314659.19</v>
      </c>
      <c r="D9" s="16">
        <f>SUM(D10:D16)</f>
        <v>1720489.0900000008</v>
      </c>
      <c r="E9" s="16">
        <f t="shared" ref="E9:E26" si="0">C9+D9</f>
        <v>112035148.28</v>
      </c>
      <c r="F9" s="16">
        <f>SUM(F10:F16)</f>
        <v>107898831.45</v>
      </c>
      <c r="G9" s="16">
        <f>SUM(G10:G16)</f>
        <v>107898831.42999999</v>
      </c>
      <c r="H9" s="16">
        <f t="shared" ref="H9:H40" si="1">E9-F9</f>
        <v>4136316.8299999982</v>
      </c>
    </row>
    <row r="10" spans="2:9" ht="12" customHeight="1" x14ac:dyDescent="0.2">
      <c r="B10" s="11" t="s">
        <v>14</v>
      </c>
      <c r="C10" s="12">
        <v>37738108.840000004</v>
      </c>
      <c r="D10" s="13">
        <v>2507144.5</v>
      </c>
      <c r="E10" s="18">
        <f t="shared" si="0"/>
        <v>40245253.340000004</v>
      </c>
      <c r="F10" s="12">
        <v>39962452.560000002</v>
      </c>
      <c r="G10" s="12">
        <v>39962452.560000002</v>
      </c>
      <c r="H10" s="20">
        <f t="shared" si="1"/>
        <v>282800.78000000119</v>
      </c>
    </row>
    <row r="11" spans="2:9" ht="12" customHeight="1" x14ac:dyDescent="0.2">
      <c r="B11" s="11" t="s">
        <v>15</v>
      </c>
      <c r="C11" s="12">
        <v>3573210.87</v>
      </c>
      <c r="D11" s="13">
        <v>52000</v>
      </c>
      <c r="E11" s="18">
        <f t="shared" si="0"/>
        <v>3625210.87</v>
      </c>
      <c r="F11" s="12">
        <v>3211454.25</v>
      </c>
      <c r="G11" s="12">
        <v>3211454.25</v>
      </c>
      <c r="H11" s="20">
        <f t="shared" si="1"/>
        <v>413756.62000000011</v>
      </c>
    </row>
    <row r="12" spans="2:9" ht="12" customHeight="1" x14ac:dyDescent="0.2">
      <c r="B12" s="11" t="s">
        <v>16</v>
      </c>
      <c r="C12" s="12">
        <v>45558712.18</v>
      </c>
      <c r="D12" s="13">
        <v>3215194.66</v>
      </c>
      <c r="E12" s="18">
        <f t="shared" si="0"/>
        <v>48773906.840000004</v>
      </c>
      <c r="F12" s="12">
        <v>46454880.380000003</v>
      </c>
      <c r="G12" s="12">
        <v>46454880.359999999</v>
      </c>
      <c r="H12" s="20">
        <f t="shared" si="1"/>
        <v>2319026.4600000009</v>
      </c>
    </row>
    <row r="13" spans="2:9" ht="12" customHeight="1" x14ac:dyDescent="0.2">
      <c r="B13" s="11" t="s">
        <v>17</v>
      </c>
      <c r="C13" s="12">
        <v>7954599.9500000002</v>
      </c>
      <c r="D13" s="13">
        <v>496118.34</v>
      </c>
      <c r="E13" s="18">
        <f>C13+D13</f>
        <v>8450718.290000001</v>
      </c>
      <c r="F13" s="12">
        <v>7996591.6799999997</v>
      </c>
      <c r="G13" s="12">
        <v>7996591.6799999997</v>
      </c>
      <c r="H13" s="20">
        <f t="shared" si="1"/>
        <v>454126.61000000127</v>
      </c>
    </row>
    <row r="14" spans="2:9" ht="12" customHeight="1" x14ac:dyDescent="0.2">
      <c r="B14" s="11" t="s">
        <v>18</v>
      </c>
      <c r="C14" s="12">
        <v>7858712.0800000001</v>
      </c>
      <c r="D14" s="13">
        <v>2307957.89</v>
      </c>
      <c r="E14" s="18">
        <f t="shared" si="0"/>
        <v>10166669.970000001</v>
      </c>
      <c r="F14" s="12">
        <v>9889452.5800000001</v>
      </c>
      <c r="G14" s="12">
        <v>9889452.5800000001</v>
      </c>
      <c r="H14" s="20">
        <f t="shared" si="1"/>
        <v>277217.3900000006</v>
      </c>
    </row>
    <row r="15" spans="2:9" ht="12" customHeight="1" x14ac:dyDescent="0.2">
      <c r="B15" s="11" t="s">
        <v>19</v>
      </c>
      <c r="C15" s="12">
        <v>6941551.2699999996</v>
      </c>
      <c r="D15" s="13">
        <v>-6865926.2999999998</v>
      </c>
      <c r="E15" s="18">
        <f t="shared" si="0"/>
        <v>75624.969999999739</v>
      </c>
      <c r="F15" s="12">
        <v>0</v>
      </c>
      <c r="G15" s="12">
        <v>0</v>
      </c>
      <c r="H15" s="20">
        <f t="shared" si="1"/>
        <v>75624.969999999739</v>
      </c>
    </row>
    <row r="16" spans="2:9" ht="12" customHeight="1" x14ac:dyDescent="0.2">
      <c r="B16" s="11" t="s">
        <v>20</v>
      </c>
      <c r="C16" s="12">
        <v>689764</v>
      </c>
      <c r="D16" s="13">
        <v>8000</v>
      </c>
      <c r="E16" s="18">
        <f t="shared" si="0"/>
        <v>697764</v>
      </c>
      <c r="F16" s="12">
        <v>384000</v>
      </c>
      <c r="G16" s="12">
        <v>384000</v>
      </c>
      <c r="H16" s="20">
        <f t="shared" si="1"/>
        <v>313764</v>
      </c>
    </row>
    <row r="17" spans="2:8" ht="24" customHeight="1" x14ac:dyDescent="0.2">
      <c r="B17" s="6" t="s">
        <v>21</v>
      </c>
      <c r="C17" s="16">
        <f>SUM(C18:C26)</f>
        <v>20489200</v>
      </c>
      <c r="D17" s="16">
        <f>SUM(D18:D26)</f>
        <v>-3934359.3200000003</v>
      </c>
      <c r="E17" s="16">
        <f t="shared" si="0"/>
        <v>16554840.68</v>
      </c>
      <c r="F17" s="16">
        <f>SUM(F18:F26)</f>
        <v>13683376.699999999</v>
      </c>
      <c r="G17" s="16">
        <f>SUM(G18:G26)</f>
        <v>13545976.199999999</v>
      </c>
      <c r="H17" s="16">
        <f t="shared" si="1"/>
        <v>2871463.9800000004</v>
      </c>
    </row>
    <row r="18" spans="2:8" ht="24" x14ac:dyDescent="0.2">
      <c r="B18" s="9" t="s">
        <v>22</v>
      </c>
      <c r="C18" s="12">
        <v>1142000</v>
      </c>
      <c r="D18" s="13">
        <v>876317.04</v>
      </c>
      <c r="E18" s="18">
        <f t="shared" si="0"/>
        <v>2018317.04</v>
      </c>
      <c r="F18" s="12">
        <v>1855172.76</v>
      </c>
      <c r="G18" s="12">
        <v>1855172.76</v>
      </c>
      <c r="H18" s="20">
        <f t="shared" si="1"/>
        <v>163144.28000000003</v>
      </c>
    </row>
    <row r="19" spans="2:8" ht="12" customHeight="1" x14ac:dyDescent="0.2">
      <c r="B19" s="9" t="s">
        <v>23</v>
      </c>
      <c r="C19" s="12">
        <v>535000</v>
      </c>
      <c r="D19" s="13">
        <v>58583</v>
      </c>
      <c r="E19" s="18">
        <f t="shared" si="0"/>
        <v>593583</v>
      </c>
      <c r="F19" s="12">
        <v>537667.41</v>
      </c>
      <c r="G19" s="12">
        <v>537667.41</v>
      </c>
      <c r="H19" s="20">
        <f t="shared" si="1"/>
        <v>55915.589999999967</v>
      </c>
    </row>
    <row r="20" spans="2:8" ht="12" customHeight="1" x14ac:dyDescent="0.2">
      <c r="B20" s="9" t="s">
        <v>24</v>
      </c>
      <c r="C20" s="12">
        <v>1000000</v>
      </c>
      <c r="D20" s="13">
        <v>-1000000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850000</v>
      </c>
      <c r="D21" s="13">
        <v>-90366.81</v>
      </c>
      <c r="E21" s="18">
        <f t="shared" si="0"/>
        <v>759633.19</v>
      </c>
      <c r="F21" s="12">
        <v>480324.76</v>
      </c>
      <c r="G21" s="12">
        <v>480324.76</v>
      </c>
      <c r="H21" s="20">
        <f t="shared" si="1"/>
        <v>279308.42999999993</v>
      </c>
    </row>
    <row r="22" spans="2:8" ht="12" customHeight="1" x14ac:dyDescent="0.2">
      <c r="B22" s="9" t="s">
        <v>26</v>
      </c>
      <c r="C22" s="12">
        <v>8705700</v>
      </c>
      <c r="D22" s="13">
        <v>-3527256.91</v>
      </c>
      <c r="E22" s="18">
        <f t="shared" si="0"/>
        <v>5178443.09</v>
      </c>
      <c r="F22" s="12">
        <v>4085167.86</v>
      </c>
      <c r="G22" s="12">
        <v>4023247.86</v>
      </c>
      <c r="H22" s="20">
        <f t="shared" si="1"/>
        <v>1093275.23</v>
      </c>
    </row>
    <row r="23" spans="2:8" ht="12" customHeight="1" x14ac:dyDescent="0.2">
      <c r="B23" s="9" t="s">
        <v>27</v>
      </c>
      <c r="C23" s="12">
        <v>7000000</v>
      </c>
      <c r="D23" s="13">
        <v>0</v>
      </c>
      <c r="E23" s="18">
        <f t="shared" si="0"/>
        <v>7000000</v>
      </c>
      <c r="F23" s="12">
        <v>5931645.96</v>
      </c>
      <c r="G23" s="12">
        <v>5856165.46</v>
      </c>
      <c r="H23" s="20">
        <f t="shared" si="1"/>
        <v>1068354.04</v>
      </c>
    </row>
    <row r="24" spans="2:8" ht="12" customHeight="1" x14ac:dyDescent="0.2">
      <c r="B24" s="9" t="s">
        <v>28</v>
      </c>
      <c r="C24" s="12">
        <v>370000</v>
      </c>
      <c r="D24" s="13">
        <v>180057.56</v>
      </c>
      <c r="E24" s="18">
        <f t="shared" si="0"/>
        <v>550057.56000000006</v>
      </c>
      <c r="F24" s="12">
        <v>520593.12</v>
      </c>
      <c r="G24" s="12">
        <v>520593.12</v>
      </c>
      <c r="H24" s="20">
        <f t="shared" si="1"/>
        <v>29464.440000000061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886500</v>
      </c>
      <c r="D26" s="13">
        <v>-431693.2</v>
      </c>
      <c r="E26" s="18">
        <f t="shared" si="0"/>
        <v>454806.8</v>
      </c>
      <c r="F26" s="12">
        <v>272804.83</v>
      </c>
      <c r="G26" s="12">
        <v>272804.83</v>
      </c>
      <c r="H26" s="20">
        <f t="shared" si="1"/>
        <v>182001.96999999997</v>
      </c>
    </row>
    <row r="27" spans="2:8" ht="20.100000000000001" customHeight="1" x14ac:dyDescent="0.2">
      <c r="B27" s="6" t="s">
        <v>31</v>
      </c>
      <c r="C27" s="16">
        <f>SUM(C28:C36)</f>
        <v>71557500</v>
      </c>
      <c r="D27" s="16">
        <f>SUM(D28:D36)</f>
        <v>-13105611.419999998</v>
      </c>
      <c r="E27" s="16">
        <f>D27+C27</f>
        <v>58451888.579999998</v>
      </c>
      <c r="F27" s="16">
        <f>SUM(F28:F36)</f>
        <v>54004163.25</v>
      </c>
      <c r="G27" s="16">
        <f>SUM(G28:G36)</f>
        <v>49449313.790000007</v>
      </c>
      <c r="H27" s="16">
        <f t="shared" si="1"/>
        <v>4447725.3299999982</v>
      </c>
    </row>
    <row r="28" spans="2:8" x14ac:dyDescent="0.2">
      <c r="B28" s="9" t="s">
        <v>32</v>
      </c>
      <c r="C28" s="12">
        <v>1906000</v>
      </c>
      <c r="D28" s="13">
        <v>4861.1000000000004</v>
      </c>
      <c r="E28" s="18">
        <f t="shared" ref="E28:E36" si="2">C28+D28</f>
        <v>1910861.1</v>
      </c>
      <c r="F28" s="12">
        <v>1719054.72</v>
      </c>
      <c r="G28" s="12">
        <v>1701348.07</v>
      </c>
      <c r="H28" s="20">
        <f t="shared" si="1"/>
        <v>191806.38000000012</v>
      </c>
    </row>
    <row r="29" spans="2:8" x14ac:dyDescent="0.2">
      <c r="B29" s="9" t="s">
        <v>33</v>
      </c>
      <c r="C29" s="12">
        <v>3947000</v>
      </c>
      <c r="D29" s="13">
        <v>-1700974.74</v>
      </c>
      <c r="E29" s="18">
        <f t="shared" si="2"/>
        <v>2246025.2599999998</v>
      </c>
      <c r="F29" s="12">
        <v>1936595.24</v>
      </c>
      <c r="G29" s="12">
        <v>1834680.48</v>
      </c>
      <c r="H29" s="20">
        <f t="shared" si="1"/>
        <v>309430.01999999979</v>
      </c>
    </row>
    <row r="30" spans="2:8" ht="12" customHeight="1" x14ac:dyDescent="0.2">
      <c r="B30" s="9" t="s">
        <v>34</v>
      </c>
      <c r="C30" s="12">
        <v>8536100</v>
      </c>
      <c r="D30" s="13">
        <v>7044916.3600000003</v>
      </c>
      <c r="E30" s="18">
        <f t="shared" si="2"/>
        <v>15581016.359999999</v>
      </c>
      <c r="F30" s="12">
        <v>13353528.77</v>
      </c>
      <c r="G30" s="12">
        <v>9057829.1400000006</v>
      </c>
      <c r="H30" s="20">
        <f t="shared" si="1"/>
        <v>2227487.59</v>
      </c>
    </row>
    <row r="31" spans="2:8" x14ac:dyDescent="0.2">
      <c r="B31" s="9" t="s">
        <v>35</v>
      </c>
      <c r="C31" s="12">
        <v>2150100</v>
      </c>
      <c r="D31" s="13">
        <v>-856096.87</v>
      </c>
      <c r="E31" s="18">
        <f t="shared" si="2"/>
        <v>1294003.1299999999</v>
      </c>
      <c r="F31" s="12">
        <v>1006778.19</v>
      </c>
      <c r="G31" s="12">
        <v>1005799.77</v>
      </c>
      <c r="H31" s="20">
        <f t="shared" si="1"/>
        <v>287224.93999999994</v>
      </c>
    </row>
    <row r="32" spans="2:8" ht="24" x14ac:dyDescent="0.2">
      <c r="B32" s="9" t="s">
        <v>36</v>
      </c>
      <c r="C32" s="12">
        <v>8730450</v>
      </c>
      <c r="D32" s="13">
        <v>-2937952.78</v>
      </c>
      <c r="E32" s="18">
        <f t="shared" si="2"/>
        <v>5792497.2200000007</v>
      </c>
      <c r="F32" s="12">
        <v>5175874.99</v>
      </c>
      <c r="G32" s="12">
        <v>5037324.99</v>
      </c>
      <c r="H32" s="20">
        <f t="shared" si="1"/>
        <v>616622.23000000045</v>
      </c>
    </row>
    <row r="33" spans="2:8" x14ac:dyDescent="0.2">
      <c r="B33" s="9" t="s">
        <v>37</v>
      </c>
      <c r="C33" s="12">
        <v>2500000</v>
      </c>
      <c r="D33" s="13">
        <v>-1655231.42</v>
      </c>
      <c r="E33" s="18">
        <f t="shared" si="2"/>
        <v>844768.58000000007</v>
      </c>
      <c r="F33" s="12">
        <v>699463.21</v>
      </c>
      <c r="G33" s="12">
        <v>699463.21</v>
      </c>
      <c r="H33" s="20">
        <f t="shared" si="1"/>
        <v>145305.37000000011</v>
      </c>
    </row>
    <row r="34" spans="2:8" x14ac:dyDescent="0.2">
      <c r="B34" s="9" t="s">
        <v>38</v>
      </c>
      <c r="C34" s="12">
        <v>7480000</v>
      </c>
      <c r="D34" s="13">
        <v>-1653067.98</v>
      </c>
      <c r="E34" s="18">
        <f t="shared" si="2"/>
        <v>5826932.0199999996</v>
      </c>
      <c r="F34" s="12">
        <v>5664297.5199999996</v>
      </c>
      <c r="G34" s="12">
        <v>5664297.5199999996</v>
      </c>
      <c r="H34" s="20">
        <f t="shared" si="1"/>
        <v>162634.5</v>
      </c>
    </row>
    <row r="35" spans="2:8" x14ac:dyDescent="0.2">
      <c r="B35" s="9" t="s">
        <v>39</v>
      </c>
      <c r="C35" s="12">
        <v>2557850</v>
      </c>
      <c r="D35" s="13">
        <v>-1326349.3</v>
      </c>
      <c r="E35" s="18">
        <f t="shared" si="2"/>
        <v>1231500.7</v>
      </c>
      <c r="F35" s="12">
        <v>725259.45</v>
      </c>
      <c r="G35" s="12">
        <v>725259.45</v>
      </c>
      <c r="H35" s="20">
        <f t="shared" si="1"/>
        <v>506241.25</v>
      </c>
    </row>
    <row r="36" spans="2:8" x14ac:dyDescent="0.2">
      <c r="B36" s="9" t="s">
        <v>40</v>
      </c>
      <c r="C36" s="12">
        <v>33750000</v>
      </c>
      <c r="D36" s="13">
        <v>-10025715.789999999</v>
      </c>
      <c r="E36" s="18">
        <f t="shared" si="2"/>
        <v>23724284.210000001</v>
      </c>
      <c r="F36" s="12">
        <v>23723311.16</v>
      </c>
      <c r="G36" s="12">
        <v>23723311.16</v>
      </c>
      <c r="H36" s="20">
        <f t="shared" si="1"/>
        <v>973.05000000074506</v>
      </c>
    </row>
    <row r="37" spans="2:8" ht="20.100000000000001" customHeight="1" x14ac:dyDescent="0.2">
      <c r="B37" s="7" t="s">
        <v>41</v>
      </c>
      <c r="C37" s="16">
        <f>SUM(C38:C46)</f>
        <v>77807317.209999993</v>
      </c>
      <c r="D37" s="16">
        <f>SUM(D38:D46)</f>
        <v>19242334.179999996</v>
      </c>
      <c r="E37" s="16">
        <f>C37+D37</f>
        <v>97049651.389999986</v>
      </c>
      <c r="F37" s="16">
        <f>SUM(F38:F46)</f>
        <v>93677437.629999995</v>
      </c>
      <c r="G37" s="16">
        <f>SUM(G38:G46)</f>
        <v>88512124.720000014</v>
      </c>
      <c r="H37" s="16">
        <f t="shared" si="1"/>
        <v>3372213.7599999905</v>
      </c>
    </row>
    <row r="38" spans="2:8" ht="12" customHeight="1" x14ac:dyDescent="0.2">
      <c r="B38" s="9" t="s">
        <v>42</v>
      </c>
      <c r="C38" s="12">
        <v>41512139</v>
      </c>
      <c r="D38" s="13">
        <v>12758285.939999999</v>
      </c>
      <c r="E38" s="18">
        <f t="shared" ref="E38:E79" si="3">C38+D38</f>
        <v>54270424.939999998</v>
      </c>
      <c r="F38" s="12">
        <v>51264073.57</v>
      </c>
      <c r="G38" s="12">
        <v>50380098.630000003</v>
      </c>
      <c r="H38" s="20">
        <f t="shared" si="1"/>
        <v>3006351.3699999973</v>
      </c>
    </row>
    <row r="39" spans="2:8" ht="12" customHeight="1" x14ac:dyDescent="0.2">
      <c r="B39" s="9" t="s">
        <v>43</v>
      </c>
      <c r="C39" s="12">
        <v>60000</v>
      </c>
      <c r="D39" s="13">
        <v>-5000</v>
      </c>
      <c r="E39" s="18">
        <f t="shared" si="3"/>
        <v>55000</v>
      </c>
      <c r="F39" s="12">
        <v>34400</v>
      </c>
      <c r="G39" s="12">
        <v>34400</v>
      </c>
      <c r="H39" s="20">
        <f t="shared" si="1"/>
        <v>20600</v>
      </c>
    </row>
    <row r="40" spans="2:8" ht="12" customHeight="1" x14ac:dyDescent="0.2">
      <c r="B40" s="9" t="s">
        <v>44</v>
      </c>
      <c r="C40" s="12">
        <v>0</v>
      </c>
      <c r="D40" s="13">
        <v>5395857</v>
      </c>
      <c r="E40" s="18">
        <f t="shared" si="3"/>
        <v>5395857</v>
      </c>
      <c r="F40" s="12">
        <v>5395356.04</v>
      </c>
      <c r="G40" s="12">
        <v>5356963.5199999996</v>
      </c>
      <c r="H40" s="20">
        <f t="shared" si="1"/>
        <v>500.95999999996275</v>
      </c>
    </row>
    <row r="41" spans="2:8" ht="12" customHeight="1" x14ac:dyDescent="0.2">
      <c r="B41" s="9" t="s">
        <v>45</v>
      </c>
      <c r="C41" s="12">
        <v>30000000</v>
      </c>
      <c r="D41" s="13">
        <v>1593191.24</v>
      </c>
      <c r="E41" s="18">
        <f t="shared" si="3"/>
        <v>31593191.239999998</v>
      </c>
      <c r="F41" s="12">
        <v>31593191.210000001</v>
      </c>
      <c r="G41" s="12">
        <v>27350245.760000002</v>
      </c>
      <c r="H41" s="20">
        <f t="shared" ref="H41:H72" si="4">E41-F41</f>
        <v>2.9999997466802597E-2</v>
      </c>
    </row>
    <row r="42" spans="2:8" ht="12" customHeight="1" x14ac:dyDescent="0.2">
      <c r="B42" s="9" t="s">
        <v>46</v>
      </c>
      <c r="C42" s="12">
        <v>6235178.21</v>
      </c>
      <c r="D42" s="13">
        <v>-500000</v>
      </c>
      <c r="E42" s="18">
        <f t="shared" si="3"/>
        <v>5735178.21</v>
      </c>
      <c r="F42" s="12">
        <v>5390416.8099999996</v>
      </c>
      <c r="G42" s="12">
        <v>5390416.8099999996</v>
      </c>
      <c r="H42" s="20">
        <f t="shared" si="4"/>
        <v>344761.40000000037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17634995</v>
      </c>
      <c r="D47" s="16">
        <f>SUM(D48:D56)</f>
        <v>-2795528.29</v>
      </c>
      <c r="E47" s="16">
        <f t="shared" si="3"/>
        <v>14839466.710000001</v>
      </c>
      <c r="F47" s="16">
        <f>SUM(F48:F56)</f>
        <v>7433477.4600000009</v>
      </c>
      <c r="G47" s="16">
        <f>SUM(G48:G56)</f>
        <v>7076246.4600000009</v>
      </c>
      <c r="H47" s="16">
        <f t="shared" si="4"/>
        <v>7405989.25</v>
      </c>
    </row>
    <row r="48" spans="2:8" x14ac:dyDescent="0.2">
      <c r="B48" s="9" t="s">
        <v>52</v>
      </c>
      <c r="C48" s="12">
        <v>1817779</v>
      </c>
      <c r="D48" s="13">
        <v>-804118.72</v>
      </c>
      <c r="E48" s="18">
        <f t="shared" si="3"/>
        <v>1013660.28</v>
      </c>
      <c r="F48" s="12">
        <v>1010860.28</v>
      </c>
      <c r="G48" s="12">
        <v>1010860.28</v>
      </c>
      <c r="H48" s="20">
        <f t="shared" si="4"/>
        <v>2800</v>
      </c>
    </row>
    <row r="49" spans="2:8" x14ac:dyDescent="0.2">
      <c r="B49" s="9" t="s">
        <v>53</v>
      </c>
      <c r="C49" s="12">
        <v>100000</v>
      </c>
      <c r="D49" s="13">
        <v>-65133.96</v>
      </c>
      <c r="E49" s="18">
        <f t="shared" si="3"/>
        <v>34866.04</v>
      </c>
      <c r="F49" s="12">
        <v>34866.04</v>
      </c>
      <c r="G49" s="12">
        <v>34866.04</v>
      </c>
      <c r="H49" s="20">
        <f t="shared" si="4"/>
        <v>0</v>
      </c>
    </row>
    <row r="50" spans="2:8" x14ac:dyDescent="0.2">
      <c r="B50" s="9" t="s">
        <v>54</v>
      </c>
      <c r="C50" s="12">
        <v>1100000</v>
      </c>
      <c r="D50" s="13">
        <v>-42887.1</v>
      </c>
      <c r="E50" s="18">
        <f t="shared" si="3"/>
        <v>1057112.8999999999</v>
      </c>
      <c r="F50" s="12">
        <v>914343.9</v>
      </c>
      <c r="G50" s="12">
        <v>557112.9</v>
      </c>
      <c r="H50" s="20">
        <f t="shared" si="4"/>
        <v>142768.99999999988</v>
      </c>
    </row>
    <row r="51" spans="2:8" x14ac:dyDescent="0.2">
      <c r="B51" s="9" t="s">
        <v>55</v>
      </c>
      <c r="C51" s="12">
        <v>1100000</v>
      </c>
      <c r="D51" s="13">
        <v>-1100000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5943841</v>
      </c>
      <c r="D53" s="13">
        <v>-416756.83</v>
      </c>
      <c r="E53" s="18">
        <f t="shared" si="3"/>
        <v>5527084.1699999999</v>
      </c>
      <c r="F53" s="12">
        <v>5266663.92</v>
      </c>
      <c r="G53" s="12">
        <v>5266663.92</v>
      </c>
      <c r="H53" s="20">
        <f t="shared" si="4"/>
        <v>260420.25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7573375</v>
      </c>
      <c r="D56" s="13">
        <v>-366631.67999999999</v>
      </c>
      <c r="E56" s="18">
        <f t="shared" si="3"/>
        <v>7206743.3200000003</v>
      </c>
      <c r="F56" s="12">
        <v>206743.32</v>
      </c>
      <c r="G56" s="12">
        <v>206743.32</v>
      </c>
      <c r="H56" s="20">
        <f t="shared" si="4"/>
        <v>7000000</v>
      </c>
    </row>
    <row r="57" spans="2:8" ht="20.100000000000001" customHeight="1" x14ac:dyDescent="0.2">
      <c r="B57" s="6" t="s">
        <v>61</v>
      </c>
      <c r="C57" s="16">
        <f>SUM(C58:C60)</f>
        <v>224018941</v>
      </c>
      <c r="D57" s="16">
        <f>SUM(D58:D60)</f>
        <v>176011051.47</v>
      </c>
      <c r="E57" s="16">
        <f t="shared" si="3"/>
        <v>400029992.47000003</v>
      </c>
      <c r="F57" s="16">
        <f>SUM(F58:F60)</f>
        <v>194359768.28999999</v>
      </c>
      <c r="G57" s="16">
        <f>SUM(G58:G60)</f>
        <v>194359768.28999999</v>
      </c>
      <c r="H57" s="16">
        <f t="shared" si="4"/>
        <v>205670224.18000004</v>
      </c>
    </row>
    <row r="58" spans="2:8" x14ac:dyDescent="0.2">
      <c r="B58" s="9" t="s">
        <v>62</v>
      </c>
      <c r="C58" s="12">
        <v>224018941</v>
      </c>
      <c r="D58" s="13">
        <v>50016868.329999998</v>
      </c>
      <c r="E58" s="18">
        <f t="shared" si="3"/>
        <v>274035809.32999998</v>
      </c>
      <c r="F58" s="12">
        <v>137089550.03999999</v>
      </c>
      <c r="G58" s="12">
        <v>137089550.03999999</v>
      </c>
      <c r="H58" s="20">
        <f t="shared" si="4"/>
        <v>136946259.28999999</v>
      </c>
    </row>
    <row r="59" spans="2:8" x14ac:dyDescent="0.2">
      <c r="B59" s="9" t="s">
        <v>63</v>
      </c>
      <c r="C59" s="12">
        <v>0</v>
      </c>
      <c r="D59" s="13">
        <v>125994183.14</v>
      </c>
      <c r="E59" s="18">
        <f t="shared" si="3"/>
        <v>125994183.14</v>
      </c>
      <c r="F59" s="12">
        <v>57270218.25</v>
      </c>
      <c r="G59" s="12">
        <v>57270218.25</v>
      </c>
      <c r="H59" s="18">
        <f t="shared" si="4"/>
        <v>68723964.890000001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521822612.39999998</v>
      </c>
      <c r="D81" s="22">
        <f>SUM(D73,D69,D61,D57,D47,D37,D27,D17,D9)</f>
        <v>177138375.71000004</v>
      </c>
      <c r="E81" s="22">
        <f>C81+D81</f>
        <v>698960988.11000001</v>
      </c>
      <c r="F81" s="22">
        <f>SUM(F73,F69,F61,F57,F47,F37,F17,F27,F9)</f>
        <v>471057054.77999997</v>
      </c>
      <c r="G81" s="22">
        <f>SUM(G73,G69,G61,G57,G47,G37,G27,G17,G9)</f>
        <v>460842260.89000005</v>
      </c>
      <c r="H81" s="22">
        <f t="shared" si="5"/>
        <v>227903933.33000004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" bottom="0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2024-02-01T17:21:26Z</cp:lastPrinted>
  <dcterms:created xsi:type="dcterms:W3CDTF">2019-12-04T16:22:52Z</dcterms:created>
  <dcterms:modified xsi:type="dcterms:W3CDTF">2024-02-01T17:21:31Z</dcterms:modified>
</cp:coreProperties>
</file>