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8_{29DC3F11-5708-499E-83D2-12734068C419}" xr6:coauthVersionLast="36" xr6:coauthVersionMax="36" xr10:uidLastSave="{00000000-0000-0000-0000-000000000000}"/>
  <bookViews>
    <workbookView xWindow="0" yWindow="0" windowWidth="28800" windowHeight="11925" xr2:uid="{C8DA0BB1-385E-46E7-84C1-C9F22AB48D26}"/>
  </bookViews>
  <sheets>
    <sheet name="40.EAID.(LDF2)" sheetId="1" r:id="rId1"/>
  </sheets>
  <externalReferences>
    <externalReference r:id="rId2"/>
    <externalReference r:id="rId3"/>
    <externalReference r:id="rId4"/>
  </externalReferences>
  <definedNames>
    <definedName name="_xlnm.Print_Area" localSheetId="0">'40.EAID.(LDF2)'!$B$2:$H$89</definedName>
    <definedName name="conta">[2]datos!$A$1</definedName>
    <definedName name="registro" localSheetId="0">'[3]Hoja 1'!#REF!</definedName>
    <definedName name="registro">'[3]Hoja 1'!#REF!</definedName>
    <definedName name="_xlnm.Print_Titles" localSheetId="0">'40.EAID.(LDF2)'!$2:$7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87" i="1"/>
  <c r="E83" i="1"/>
  <c r="B83" i="1"/>
  <c r="E82" i="1"/>
  <c r="B82" i="1"/>
  <c r="G78" i="1"/>
  <c r="F78" i="1"/>
  <c r="H78" i="1" s="1"/>
  <c r="D78" i="1"/>
  <c r="C78" i="1"/>
  <c r="H77" i="1"/>
  <c r="E77" i="1"/>
  <c r="H76" i="1"/>
  <c r="E76" i="1"/>
  <c r="E78" i="1" s="1"/>
  <c r="K73" i="1"/>
  <c r="H71" i="1"/>
  <c r="E71" i="1"/>
  <c r="E70" i="1" s="1"/>
  <c r="H70" i="1"/>
  <c r="G70" i="1"/>
  <c r="F70" i="1"/>
  <c r="D70" i="1"/>
  <c r="C70" i="1"/>
  <c r="D68" i="1"/>
  <c r="J68" i="1" s="1"/>
  <c r="C68" i="1"/>
  <c r="F66" i="1"/>
  <c r="H66" i="1" s="1"/>
  <c r="E66" i="1"/>
  <c r="D66" i="1"/>
  <c r="H65" i="1"/>
  <c r="E65" i="1"/>
  <c r="H64" i="1"/>
  <c r="E64" i="1"/>
  <c r="H63" i="1"/>
  <c r="E63" i="1"/>
  <c r="E62" i="1" s="1"/>
  <c r="H62" i="1"/>
  <c r="G62" i="1"/>
  <c r="F62" i="1"/>
  <c r="D62" i="1"/>
  <c r="C62" i="1"/>
  <c r="H61" i="1"/>
  <c r="E61" i="1"/>
  <c r="H60" i="1"/>
  <c r="E60" i="1"/>
  <c r="H59" i="1"/>
  <c r="E59" i="1"/>
  <c r="H58" i="1"/>
  <c r="E58" i="1"/>
  <c r="E57" i="1" s="1"/>
  <c r="G57" i="1"/>
  <c r="F57" i="1"/>
  <c r="H57" i="1" s="1"/>
  <c r="D57" i="1"/>
  <c r="C57" i="1"/>
  <c r="H56" i="1"/>
  <c r="E56" i="1"/>
  <c r="H55" i="1"/>
  <c r="E55" i="1"/>
  <c r="H54" i="1"/>
  <c r="E54" i="1"/>
  <c r="F53" i="1"/>
  <c r="H53" i="1" s="1"/>
  <c r="E53" i="1"/>
  <c r="D53" i="1"/>
  <c r="H52" i="1"/>
  <c r="E52" i="1"/>
  <c r="H51" i="1"/>
  <c r="E51" i="1"/>
  <c r="H50" i="1"/>
  <c r="E50" i="1"/>
  <c r="H49" i="1"/>
  <c r="E49" i="1"/>
  <c r="E48" i="1" s="1"/>
  <c r="D48" i="1"/>
  <c r="C48" i="1"/>
  <c r="F43" i="1"/>
  <c r="H41" i="1"/>
  <c r="G41" i="1"/>
  <c r="E41" i="1"/>
  <c r="H40" i="1"/>
  <c r="E40" i="1"/>
  <c r="G39" i="1"/>
  <c r="F39" i="1"/>
  <c r="H39" i="1" s="1"/>
  <c r="E39" i="1"/>
  <c r="D39" i="1"/>
  <c r="C39" i="1"/>
  <c r="H38" i="1"/>
  <c r="E38" i="1"/>
  <c r="G37" i="1"/>
  <c r="F37" i="1"/>
  <c r="D37" i="1"/>
  <c r="C37" i="1"/>
  <c r="H37" i="1" s="1"/>
  <c r="H36" i="1"/>
  <c r="G36" i="1"/>
  <c r="F36" i="1"/>
  <c r="D36" i="1"/>
  <c r="E36" i="1" s="1"/>
  <c r="H35" i="1"/>
  <c r="E35" i="1"/>
  <c r="H34" i="1"/>
  <c r="E34" i="1"/>
  <c r="H33" i="1"/>
  <c r="E33" i="1"/>
  <c r="H32" i="1"/>
  <c r="E32" i="1"/>
  <c r="H31" i="1"/>
  <c r="E31" i="1"/>
  <c r="G30" i="1"/>
  <c r="F30" i="1"/>
  <c r="H30" i="1" s="1"/>
  <c r="D30" i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F17" i="1"/>
  <c r="D17" i="1"/>
  <c r="C17" i="1"/>
  <c r="C43" i="1" s="1"/>
  <c r="C73" i="1" s="1"/>
  <c r="H16" i="1"/>
  <c r="F16" i="1"/>
  <c r="G16" i="1" s="1"/>
  <c r="D16" i="1"/>
  <c r="E16" i="1" s="1"/>
  <c r="C16" i="1"/>
  <c r="H15" i="1"/>
  <c r="E15" i="1"/>
  <c r="F14" i="1"/>
  <c r="H14" i="1" s="1"/>
  <c r="D14" i="1"/>
  <c r="E14" i="1" s="1"/>
  <c r="H13" i="1"/>
  <c r="E13" i="1"/>
  <c r="H12" i="1"/>
  <c r="E12" i="1"/>
  <c r="H11" i="1"/>
  <c r="E11" i="1"/>
  <c r="H10" i="1"/>
  <c r="E10" i="1"/>
  <c r="B4" i="1"/>
  <c r="E43" i="1" l="1"/>
  <c r="E73" i="1" s="1"/>
  <c r="H43" i="1"/>
  <c r="E68" i="1"/>
  <c r="G14" i="1"/>
  <c r="G43" i="1" s="1"/>
  <c r="H17" i="1"/>
  <c r="E17" i="1"/>
  <c r="E37" i="1"/>
  <c r="F48" i="1"/>
  <c r="G53" i="1"/>
  <c r="G48" i="1" s="1"/>
  <c r="D43" i="1"/>
  <c r="G66" i="1"/>
  <c r="H48" i="1" l="1"/>
  <c r="F68" i="1"/>
  <c r="G68" i="1"/>
  <c r="G73" i="1" s="1"/>
  <c r="J73" i="1" s="1"/>
  <c r="D73" i="1"/>
  <c r="J74" i="1" s="1"/>
  <c r="J43" i="1"/>
  <c r="J69" i="1" l="1"/>
  <c r="F73" i="1"/>
  <c r="H73" i="1" s="1"/>
  <c r="H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Lucy Ovalle</author>
  </authors>
  <commentList>
    <comment ref="D36" authorId="0" shapeId="0" xr:uid="{9F486031-5459-491C-973E-FFB6A0F1D9CF}">
      <text>
        <r>
          <rPr>
            <b/>
            <sz val="9"/>
            <color indexed="81"/>
            <rFont val="Tahoma"/>
            <family val="2"/>
          </rPr>
          <t>Lucy Ovalle:</t>
        </r>
        <r>
          <rPr>
            <sz val="9"/>
            <color indexed="81"/>
            <rFont val="Tahoma"/>
            <family val="2"/>
          </rPr>
          <t xml:space="preserve">
1.Ampliaciones / RECURSO ESTATAL</t>
        </r>
      </text>
    </comment>
    <comment ref="D66" authorId="0" shapeId="0" xr:uid="{3D722C25-6A3B-47AC-ADEC-582BBA670703}">
      <text>
        <r>
          <rPr>
            <b/>
            <sz val="9"/>
            <color indexed="81"/>
            <rFont val="Tahoma"/>
            <family val="2"/>
          </rPr>
          <t>Lucy Ovalle:</t>
        </r>
        <r>
          <rPr>
            <sz val="9"/>
            <color indexed="81"/>
            <rFont val="Tahoma"/>
            <family val="2"/>
          </rPr>
          <t xml:space="preserve">
Ampliaciones federales autorizadas
presup/ampliaciones y deduc</t>
        </r>
      </text>
    </comment>
    <comment ref="F66" authorId="0" shapeId="0" xr:uid="{14543E01-3149-49BB-B5C4-76C13AB29B8A}">
      <text>
        <r>
          <rPr>
            <b/>
            <sz val="9"/>
            <color indexed="81"/>
            <rFont val="Tahoma"/>
            <family val="2"/>
          </rPr>
          <t xml:space="preserve">Lucy Ovalle:
</t>
        </r>
        <r>
          <rPr>
            <sz val="9"/>
            <color indexed="81"/>
            <rFont val="Tahoma"/>
            <family val="2"/>
          </rPr>
          <t>Ampliaciones Federales recibidas
presup/ampliaciones y deducc, hoja ing fed FAM FISE (Columna "F")</t>
        </r>
      </text>
    </comment>
    <comment ref="K73" authorId="0" shapeId="0" xr:uid="{2D24C504-A0B5-4330-BA44-5D3E0056108C}">
      <text>
        <r>
          <rPr>
            <b/>
            <sz val="9"/>
            <color indexed="81"/>
            <rFont val="Tahoma"/>
            <family val="2"/>
          </rPr>
          <t>Lucy Ovalle:</t>
        </r>
        <r>
          <rPr>
            <sz val="9"/>
            <color indexed="81"/>
            <rFont val="Tahoma"/>
            <family val="2"/>
          </rPr>
          <t xml:space="preserve">
total egresos acum EDO RDOS</t>
        </r>
      </text>
    </comment>
  </commentList>
</comments>
</file>

<file path=xl/sharedStrings.xml><?xml version="1.0" encoding="utf-8"?>
<sst xmlns="http://schemas.openxmlformats.org/spreadsheetml/2006/main" count="84" uniqueCount="81">
  <si>
    <t>ASEC_EAID_2doTRIM_V7</t>
  </si>
  <si>
    <t>DESARROLLO INTEGRAL DE LA FAMILIA DEL ESTADO DE CHIHUAHUA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</si>
  <si>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</si>
  <si>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</si>
  <si>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</si>
  <si>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</si>
  <si>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</si>
  <si>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</si>
  <si>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</si>
  <si>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</si>
  <si>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</si>
  <si>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</si>
  <si>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</si>
  <si>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</si>
  <si>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</si>
  <si>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</si>
  <si>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</si>
  <si>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</si>
  <si>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</si>
  <si>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</si>
  <si>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</si>
  <si>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</si>
  <si>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</si>
  <si>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</si>
  <si>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</si>
  <si>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</si>
  <si>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</si>
  <si>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</si>
  <si>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</si>
  <si>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</si>
  <si>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</si>
  <si>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</si>
  <si>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</si>
  <si>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</si>
  <si>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</si>
  <si>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</si>
  <si>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</si>
  <si>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</si>
  <si>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</si>
  <si>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</si>
  <si>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</si>
  <si>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</si>
  <si>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</si>
  <si>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</si>
  <si>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</si>
  <si>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</si>
  <si>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comprobacion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</si>
  <si>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</si>
  <si>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</si>
  <si>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</si>
  <si>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</si>
  <si>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</si>
  <si>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</si>
  <si>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</si>
  <si>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</si>
  <si>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</si>
  <si>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</si>
  <si>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</si>
  <si>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</si>
  <si>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</si>
  <si>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</si>
  <si>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</si>
  <si>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</si>
  <si>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</si>
  <si>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</si>
  <si>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</si>
  <si>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</si>
  <si>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</si>
  <si>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</si>
  <si>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</si>
  <si>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</si>
  <si>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</si>
  <si>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diferencia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</si>
  <si>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</si>
  <si>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</si>
  <si>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</si>
  <si>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</si>
  <si>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</si>
  <si>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_______________________________________________</t>
  </si>
  <si>
    <t>_________________________________________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</si>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</sst>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left" indent="1"/>
    </xf>
    <xf numFmtId="0" fontId="3" fillId="0" borderId="0" xfId="0" applyFont="1"/>
    <xf numFmtId="0" fontId="4" fillId="0" borderId="0" xfId="0" applyFont="1"/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4" fontId="6" fillId="0" borderId="5" xfId="1" applyNumberFormat="1" applyFont="1" applyBorder="1" applyAlignment="1">
      <alignment horizontal="right" vertical="center"/>
    </xf>
    <xf numFmtId="4" fontId="6" fillId="0" borderId="5" xfId="1" applyNumberFormat="1" applyFont="1" applyBorder="1" applyAlignment="1" applyProtection="1">
      <alignment horizontal="right" vertical="center"/>
    </xf>
    <xf numFmtId="4" fontId="6" fillId="0" borderId="15" xfId="1" applyNumberFormat="1" applyFont="1" applyBorder="1" applyAlignment="1" applyProtection="1">
      <alignment horizontal="right" vertical="center"/>
    </xf>
    <xf numFmtId="0" fontId="3" fillId="0" borderId="15" xfId="0" applyFont="1" applyBorder="1" applyAlignment="1">
      <alignment horizontal="left" vertical="center" indent="3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4" fontId="6" fillId="0" borderId="5" xfId="1" applyNumberFormat="1" applyFont="1" applyFill="1" applyBorder="1" applyAlignment="1" applyProtection="1">
      <alignment horizontal="right" vertical="center"/>
    </xf>
    <xf numFmtId="4" fontId="6" fillId="0" borderId="15" xfId="1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>
      <alignment horizontal="left" vertical="center" wrapText="1" indent="3"/>
    </xf>
    <xf numFmtId="4" fontId="0" fillId="0" borderId="0" xfId="0" applyNumberFormat="1"/>
    <xf numFmtId="4" fontId="6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 applyProtection="1">
      <alignment horizontal="right" vertical="center"/>
    </xf>
    <xf numFmtId="4" fontId="3" fillId="0" borderId="15" xfId="1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>
      <alignment horizontal="left" vertical="center" wrapText="1" indent="5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indent="5"/>
    </xf>
    <xf numFmtId="43" fontId="0" fillId="0" borderId="0" xfId="1" applyFont="1"/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 applyProtection="1">
      <alignment horizontal="right" vertical="center"/>
    </xf>
    <xf numFmtId="4" fontId="6" fillId="0" borderId="15" xfId="1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" fontId="3" fillId="3" borderId="5" xfId="1" applyNumberFormat="1" applyFont="1" applyFill="1" applyBorder="1" applyAlignment="1" applyProtection="1">
      <alignment horizontal="right" vertical="center"/>
      <protection locked="0"/>
    </xf>
    <xf numFmtId="4" fontId="6" fillId="3" borderId="15" xfId="1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right" vertical="center"/>
    </xf>
    <xf numFmtId="4" fontId="3" fillId="0" borderId="5" xfId="1" applyNumberFormat="1" applyFont="1" applyBorder="1" applyAlignment="1" applyProtection="1">
      <alignment horizontal="right" vertical="center"/>
    </xf>
    <xf numFmtId="4" fontId="3" fillId="0" borderId="15" xfId="1" applyNumberFormat="1" applyFont="1" applyBorder="1" applyAlignment="1" applyProtection="1">
      <alignment horizontal="right" vertical="center"/>
    </xf>
    <xf numFmtId="4" fontId="6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indent="1"/>
    </xf>
    <xf numFmtId="4" fontId="6" fillId="4" borderId="5" xfId="1" applyNumberFormat="1" applyFont="1" applyFill="1" applyBorder="1" applyAlignment="1" applyProtection="1">
      <alignment horizontal="right" vertical="center"/>
      <protection locked="0"/>
    </xf>
    <xf numFmtId="43" fontId="0" fillId="0" borderId="0" xfId="1" applyFont="1" applyBorder="1"/>
    <xf numFmtId="0" fontId="6" fillId="0" borderId="15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4" fontId="3" fillId="0" borderId="5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indent="3"/>
    </xf>
    <xf numFmtId="0" fontId="6" fillId="0" borderId="13" xfId="0" applyFont="1" applyBorder="1" applyAlignment="1">
      <alignment horizontal="left" vertical="center" indent="3"/>
    </xf>
    <xf numFmtId="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 applyProtection="1">
      <alignment horizontal="right" vertical="center"/>
    </xf>
    <xf numFmtId="4" fontId="6" fillId="0" borderId="13" xfId="1" applyNumberFormat="1" applyFont="1" applyFill="1" applyBorder="1" applyAlignment="1" applyProtection="1">
      <alignment horizontal="right" vertical="center"/>
    </xf>
    <xf numFmtId="4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43" fontId="7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43" fontId="6" fillId="0" borderId="0" xfId="0" applyNumberFormat="1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95249</xdr:rowOff>
    </xdr:from>
    <xdr:to>
      <xdr:col>1</xdr:col>
      <xdr:colOff>1181100</xdr:colOff>
      <xdr:row>4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B72B1E-AA7A-4B71-BA34-AB65EEBD86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95274"/>
          <a:ext cx="1057275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9">
          <cell r="A9" t="str">
            <v>Del 1 de enero al 31 de diciembre del 2023 (b)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>
        <row r="1309">
          <cell r="G1309">
            <v>9130754.1500000004</v>
          </cell>
        </row>
        <row r="1310">
          <cell r="G1310">
            <v>346438848</v>
          </cell>
        </row>
        <row r="1311">
          <cell r="G1311">
            <v>17370016.609999999</v>
          </cell>
        </row>
        <row r="1312">
          <cell r="G1312">
            <v>14378384.1</v>
          </cell>
        </row>
        <row r="1313">
          <cell r="G1313">
            <v>906087.6</v>
          </cell>
        </row>
        <row r="1314">
          <cell r="G1314">
            <v>430600625.62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O36">
            <v>884944923.98000002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D11">
            <v>1374264.7499999995</v>
          </cell>
        </row>
        <row r="13">
          <cell r="C13">
            <v>35000000</v>
          </cell>
          <cell r="D13">
            <v>41655339.400000036</v>
          </cell>
        </row>
        <row r="17">
          <cell r="D17">
            <v>191794949.10000002</v>
          </cell>
        </row>
        <row r="25">
          <cell r="P25">
            <v>11005684.27</v>
          </cell>
        </row>
        <row r="26">
          <cell r="P26">
            <v>17570016.609999996</v>
          </cell>
        </row>
        <row r="27">
          <cell r="P27">
            <v>14878384.1</v>
          </cell>
        </row>
        <row r="28">
          <cell r="P28">
            <v>906087.6</v>
          </cell>
        </row>
        <row r="29">
          <cell r="P29">
            <v>3225201.97</v>
          </cell>
        </row>
        <row r="30">
          <cell r="J30">
            <v>3225201.97</v>
          </cell>
          <cell r="P30">
            <v>-9005464</v>
          </cell>
        </row>
        <row r="31">
          <cell r="P31">
            <v>38579910.549999997</v>
          </cell>
        </row>
        <row r="32">
          <cell r="J32">
            <v>110185434.39999999</v>
          </cell>
        </row>
        <row r="34">
          <cell r="P34">
            <v>110185434.39999999</v>
          </cell>
        </row>
        <row r="35">
          <cell r="P35">
            <v>1368580.4799999995</v>
          </cell>
        </row>
        <row r="36">
          <cell r="P36">
            <v>41661023.670000032</v>
          </cell>
        </row>
        <row r="70">
          <cell r="G70">
            <v>9726524.0999999996</v>
          </cell>
        </row>
      </sheetData>
      <sheetData sheetId="27"/>
      <sheetData sheetId="28">
        <row r="8">
          <cell r="F8">
            <v>1374264.7499999995</v>
          </cell>
        </row>
        <row r="9">
          <cell r="F9">
            <v>61520741.180000007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431C-7083-4087-89AE-9C61FE5BA9CE}">
  <sheetPr>
    <tabColor rgb="FFFFFF00"/>
    <pageSetUpPr fitToPage="1"/>
  </sheetPr>
  <dimension ref="A1:K91"/>
  <sheetViews>
    <sheetView tabSelected="1" zoomScaleNormal="100" workbookViewId="0">
      <selection activeCell="B3" sqref="B3:H3"/>
    </sheetView>
  </sheetViews>
  <sheetFormatPr baseColWidth="10" defaultRowHeight="15" x14ac:dyDescent="0.25"/>
  <cols>
    <col min="1" max="1" width="4" customWidth="1"/>
    <col min="2" max="2" width="50.7109375" style="1" customWidth="1"/>
    <col min="3" max="4" width="13.28515625" style="2" bestFit="1" customWidth="1"/>
    <col min="5" max="5" width="14.85546875" style="2" customWidth="1"/>
    <col min="6" max="8" width="13.85546875" style="2" bestFit="1" customWidth="1"/>
    <col min="9" max="9" width="4.5703125" style="2" customWidth="1"/>
    <col min="10" max="11" width="15.140625" bestFit="1" customWidth="1"/>
  </cols>
  <sheetData>
    <row r="1" spans="2:11" ht="15.75" thickBot="1" x14ac:dyDescent="0.3">
      <c r="I1" s="3" t="s">
        <v>0</v>
      </c>
    </row>
    <row r="2" spans="2:11" x14ac:dyDescent="0.25">
      <c r="B2" s="4" t="s">
        <v>1</v>
      </c>
      <c r="C2" s="5"/>
      <c r="D2" s="5"/>
      <c r="E2" s="5"/>
      <c r="F2" s="5"/>
      <c r="G2" s="5"/>
      <c r="H2" s="6"/>
    </row>
    <row r="3" spans="2:11" x14ac:dyDescent="0.25">
      <c r="B3" s="7" t="s">
        <v>2</v>
      </c>
      <c r="C3" s="8"/>
      <c r="D3" s="8"/>
      <c r="E3" s="8"/>
      <c r="F3" s="8"/>
      <c r="G3" s="8"/>
      <c r="H3" s="9"/>
    </row>
    <row r="4" spans="2:11" x14ac:dyDescent="0.25">
      <c r="B4" s="10" t="str">
        <f>'[1]Hoja datos'!A9</f>
        <v>Del 1 de enero al 31 de diciembre del 2023 (b)</v>
      </c>
      <c r="C4" s="11"/>
      <c r="D4" s="11"/>
      <c r="E4" s="11"/>
      <c r="F4" s="11"/>
      <c r="G4" s="11"/>
      <c r="H4" s="12"/>
    </row>
    <row r="5" spans="2:11" ht="15.75" thickBot="1" x14ac:dyDescent="0.3">
      <c r="B5" s="13" t="s">
        <v>3</v>
      </c>
      <c r="C5" s="14"/>
      <c r="D5" s="14"/>
      <c r="E5" s="14"/>
      <c r="F5" s="14"/>
      <c r="G5" s="14"/>
      <c r="H5" s="15"/>
    </row>
    <row r="6" spans="2:11" ht="15.75" thickBot="1" x14ac:dyDescent="0.3">
      <c r="B6" s="16" t="s">
        <v>4</v>
      </c>
      <c r="C6" s="17" t="s">
        <v>5</v>
      </c>
      <c r="D6" s="18"/>
      <c r="E6" s="18"/>
      <c r="F6" s="18"/>
      <c r="G6" s="19"/>
      <c r="H6" s="20" t="s">
        <v>6</v>
      </c>
    </row>
    <row r="7" spans="2:11" ht="24.75" thickBot="1" x14ac:dyDescent="0.3">
      <c r="B7" s="21"/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3"/>
    </row>
    <row r="8" spans="2:11" x14ac:dyDescent="0.25">
      <c r="B8" s="24"/>
      <c r="C8" s="25"/>
      <c r="D8" s="25"/>
      <c r="E8" s="25"/>
      <c r="F8" s="25"/>
      <c r="G8" s="25"/>
      <c r="H8" s="26"/>
    </row>
    <row r="9" spans="2:11" x14ac:dyDescent="0.25">
      <c r="B9" s="27" t="s">
        <v>12</v>
      </c>
      <c r="C9" s="28"/>
      <c r="D9" s="28"/>
      <c r="E9" s="29"/>
      <c r="F9" s="28"/>
      <c r="G9" s="28"/>
      <c r="H9" s="30"/>
    </row>
    <row r="10" spans="2:11" x14ac:dyDescent="0.25">
      <c r="B10" s="31" t="s">
        <v>13</v>
      </c>
      <c r="C10" s="32">
        <v>0</v>
      </c>
      <c r="D10" s="32">
        <v>0</v>
      </c>
      <c r="E10" s="33">
        <f>SUM(C10:D10)</f>
        <v>0</v>
      </c>
      <c r="F10" s="32">
        <v>0</v>
      </c>
      <c r="G10" s="32">
        <v>0</v>
      </c>
      <c r="H10" s="34">
        <f t="shared" ref="H10:H17" si="0">C10-F10</f>
        <v>0</v>
      </c>
    </row>
    <row r="11" spans="2:11" x14ac:dyDescent="0.25">
      <c r="B11" s="35" t="s">
        <v>14</v>
      </c>
      <c r="C11" s="32">
        <v>0</v>
      </c>
      <c r="D11" s="32">
        <v>0</v>
      </c>
      <c r="E11" s="33">
        <f t="shared" ref="E11:E17" si="1">SUM(C11:D11)</f>
        <v>0</v>
      </c>
      <c r="F11" s="32">
        <v>0</v>
      </c>
      <c r="G11" s="32">
        <v>0</v>
      </c>
      <c r="H11" s="34">
        <f t="shared" si="0"/>
        <v>0</v>
      </c>
    </row>
    <row r="12" spans="2:11" x14ac:dyDescent="0.25">
      <c r="B12" s="31" t="s">
        <v>15</v>
      </c>
      <c r="C12" s="32">
        <v>0</v>
      </c>
      <c r="D12" s="32">
        <v>0</v>
      </c>
      <c r="E12" s="33">
        <f t="shared" si="1"/>
        <v>0</v>
      </c>
      <c r="F12" s="32">
        <v>0</v>
      </c>
      <c r="G12" s="32">
        <v>0</v>
      </c>
      <c r="H12" s="34">
        <f t="shared" si="0"/>
        <v>0</v>
      </c>
    </row>
    <row r="13" spans="2:11" x14ac:dyDescent="0.25">
      <c r="B13" s="31" t="s">
        <v>16</v>
      </c>
      <c r="C13" s="32">
        <v>0</v>
      </c>
      <c r="D13" s="32">
        <v>0</v>
      </c>
      <c r="E13" s="33">
        <f t="shared" si="1"/>
        <v>0</v>
      </c>
      <c r="F13" s="32">
        <v>0</v>
      </c>
      <c r="G13" s="32">
        <v>0</v>
      </c>
      <c r="H13" s="34">
        <f t="shared" si="0"/>
        <v>0</v>
      </c>
    </row>
    <row r="14" spans="2:11" x14ac:dyDescent="0.25">
      <c r="B14" s="31" t="s">
        <v>17</v>
      </c>
      <c r="C14" s="32">
        <v>0</v>
      </c>
      <c r="D14" s="32">
        <f>'[1]13.EAI (rubro ingresos)EP1'!D11</f>
        <v>1374264.7499999995</v>
      </c>
      <c r="E14" s="33">
        <f t="shared" si="1"/>
        <v>1374264.7499999995</v>
      </c>
      <c r="F14" s="32">
        <f>'[1]15.EAI (C.Econ)EP3'!F8</f>
        <v>1374264.7499999995</v>
      </c>
      <c r="G14" s="32">
        <f>+F14</f>
        <v>1374264.7499999995</v>
      </c>
      <c r="H14" s="34">
        <f t="shared" si="0"/>
        <v>-1374264.7499999995</v>
      </c>
    </row>
    <row r="15" spans="2:11" x14ac:dyDescent="0.25">
      <c r="B15" s="31" t="s">
        <v>18</v>
      </c>
      <c r="C15" s="32">
        <v>0</v>
      </c>
      <c r="D15" s="32">
        <v>0</v>
      </c>
      <c r="E15" s="33">
        <f t="shared" si="1"/>
        <v>0</v>
      </c>
      <c r="F15" s="32">
        <v>0</v>
      </c>
      <c r="G15" s="32">
        <v>0</v>
      </c>
      <c r="H15" s="34">
        <f t="shared" si="0"/>
        <v>0</v>
      </c>
    </row>
    <row r="16" spans="2:11" ht="24" x14ac:dyDescent="0.25">
      <c r="B16" s="35" t="s">
        <v>19</v>
      </c>
      <c r="C16" s="32">
        <f>'[1]13.EAI (rubro ingresos)EP1'!C13</f>
        <v>35000000</v>
      </c>
      <c r="D16" s="32">
        <f>'[1]13.EAI (rubro ingresos)EP1'!D13</f>
        <v>41655339.400000036</v>
      </c>
      <c r="E16" s="33">
        <f>SUM(C16:D16)</f>
        <v>76655339.400000036</v>
      </c>
      <c r="F16" s="32">
        <f>'[1]15.EAI (C.Econ)EP3'!F9</f>
        <v>61520741.180000007</v>
      </c>
      <c r="G16" s="32">
        <f>+F16-'[1]13.EAI (rubro ingresos)EP1'!G70</f>
        <v>51794217.080000006</v>
      </c>
      <c r="H16" s="34">
        <f t="shared" si="0"/>
        <v>-26520741.180000007</v>
      </c>
      <c r="K16" s="36"/>
    </row>
    <row r="17" spans="2:8" x14ac:dyDescent="0.25">
      <c r="B17" s="31" t="s">
        <v>20</v>
      </c>
      <c r="C17" s="37">
        <f>SUM(C19:C29)</f>
        <v>0</v>
      </c>
      <c r="D17" s="37">
        <f t="shared" ref="D17:G17" si="2">SUM(D19:D29)</f>
        <v>0</v>
      </c>
      <c r="E17" s="33">
        <f t="shared" si="1"/>
        <v>0</v>
      </c>
      <c r="F17" s="37">
        <f t="shared" si="2"/>
        <v>0</v>
      </c>
      <c r="G17" s="37">
        <f t="shared" si="2"/>
        <v>0</v>
      </c>
      <c r="H17" s="34">
        <f t="shared" si="0"/>
        <v>0</v>
      </c>
    </row>
    <row r="18" spans="2:8" x14ac:dyDescent="0.25">
      <c r="B18" s="31" t="s">
        <v>21</v>
      </c>
      <c r="C18" s="38"/>
      <c r="D18" s="38"/>
      <c r="E18" s="39"/>
      <c r="F18" s="38"/>
      <c r="G18" s="38"/>
      <c r="H18" s="40"/>
    </row>
    <row r="19" spans="2:8" x14ac:dyDescent="0.25">
      <c r="B19" s="41" t="s">
        <v>22</v>
      </c>
      <c r="C19" s="42">
        <v>0</v>
      </c>
      <c r="D19" s="42">
        <v>0</v>
      </c>
      <c r="E19" s="39">
        <f>SUM(C19:D19)</f>
        <v>0</v>
      </c>
      <c r="F19" s="42">
        <v>0</v>
      </c>
      <c r="G19" s="42">
        <v>0</v>
      </c>
      <c r="H19" s="40">
        <f t="shared" ref="H19:H41" si="3">C19-F19</f>
        <v>0</v>
      </c>
    </row>
    <row r="20" spans="2:8" x14ac:dyDescent="0.25">
      <c r="B20" s="41" t="s">
        <v>23</v>
      </c>
      <c r="C20" s="42">
        <v>0</v>
      </c>
      <c r="D20" s="42">
        <v>0</v>
      </c>
      <c r="E20" s="39">
        <f t="shared" ref="E20:E41" si="4">SUM(C20:D20)</f>
        <v>0</v>
      </c>
      <c r="F20" s="42">
        <v>0</v>
      </c>
      <c r="G20" s="42">
        <v>0</v>
      </c>
      <c r="H20" s="40">
        <f t="shared" si="3"/>
        <v>0</v>
      </c>
    </row>
    <row r="21" spans="2:8" x14ac:dyDescent="0.25">
      <c r="B21" s="41" t="s">
        <v>24</v>
      </c>
      <c r="C21" s="42">
        <v>0</v>
      </c>
      <c r="D21" s="42">
        <v>0</v>
      </c>
      <c r="E21" s="39">
        <f t="shared" si="4"/>
        <v>0</v>
      </c>
      <c r="F21" s="42">
        <v>0</v>
      </c>
      <c r="G21" s="42">
        <v>0</v>
      </c>
      <c r="H21" s="40">
        <f t="shared" si="3"/>
        <v>0</v>
      </c>
    </row>
    <row r="22" spans="2:8" x14ac:dyDescent="0.25">
      <c r="B22" s="41" t="s">
        <v>25</v>
      </c>
      <c r="C22" s="42">
        <v>0</v>
      </c>
      <c r="D22" s="42">
        <v>0</v>
      </c>
      <c r="E22" s="39">
        <f t="shared" si="4"/>
        <v>0</v>
      </c>
      <c r="F22" s="42">
        <v>0</v>
      </c>
      <c r="G22" s="42">
        <v>0</v>
      </c>
      <c r="H22" s="40">
        <f t="shared" si="3"/>
        <v>0</v>
      </c>
    </row>
    <row r="23" spans="2:8" x14ac:dyDescent="0.25">
      <c r="B23" s="41" t="s">
        <v>26</v>
      </c>
      <c r="C23" s="42">
        <v>0</v>
      </c>
      <c r="D23" s="42">
        <v>0</v>
      </c>
      <c r="E23" s="39">
        <f t="shared" si="4"/>
        <v>0</v>
      </c>
      <c r="F23" s="42">
        <v>0</v>
      </c>
      <c r="G23" s="42">
        <v>0</v>
      </c>
      <c r="H23" s="40">
        <f t="shared" si="3"/>
        <v>0</v>
      </c>
    </row>
    <row r="24" spans="2:8" x14ac:dyDescent="0.25">
      <c r="B24" s="41" t="s">
        <v>27</v>
      </c>
      <c r="C24" s="42">
        <v>0</v>
      </c>
      <c r="D24" s="42">
        <v>0</v>
      </c>
      <c r="E24" s="39">
        <f t="shared" si="4"/>
        <v>0</v>
      </c>
      <c r="F24" s="42">
        <v>0</v>
      </c>
      <c r="G24" s="42">
        <v>0</v>
      </c>
      <c r="H24" s="40">
        <f t="shared" si="3"/>
        <v>0</v>
      </c>
    </row>
    <row r="25" spans="2:8" x14ac:dyDescent="0.25">
      <c r="B25" s="41" t="s">
        <v>28</v>
      </c>
      <c r="C25" s="42">
        <v>0</v>
      </c>
      <c r="D25" s="42">
        <v>0</v>
      </c>
      <c r="E25" s="39">
        <f t="shared" si="4"/>
        <v>0</v>
      </c>
      <c r="F25" s="42">
        <v>0</v>
      </c>
      <c r="G25" s="42">
        <v>0</v>
      </c>
      <c r="H25" s="40">
        <f t="shared" si="3"/>
        <v>0</v>
      </c>
    </row>
    <row r="26" spans="2:8" x14ac:dyDescent="0.25">
      <c r="B26" s="41" t="s">
        <v>29</v>
      </c>
      <c r="C26" s="42">
        <v>0</v>
      </c>
      <c r="D26" s="42">
        <v>0</v>
      </c>
      <c r="E26" s="39">
        <f t="shared" si="4"/>
        <v>0</v>
      </c>
      <c r="F26" s="42">
        <v>0</v>
      </c>
      <c r="G26" s="42">
        <v>0</v>
      </c>
      <c r="H26" s="40">
        <f t="shared" si="3"/>
        <v>0</v>
      </c>
    </row>
    <row r="27" spans="2:8" x14ac:dyDescent="0.25">
      <c r="B27" s="41" t="s">
        <v>30</v>
      </c>
      <c r="C27" s="42">
        <v>0</v>
      </c>
      <c r="D27" s="42">
        <v>0</v>
      </c>
      <c r="E27" s="39">
        <f t="shared" si="4"/>
        <v>0</v>
      </c>
      <c r="F27" s="42">
        <v>0</v>
      </c>
      <c r="G27" s="42">
        <v>0</v>
      </c>
      <c r="H27" s="40">
        <f t="shared" si="3"/>
        <v>0</v>
      </c>
    </row>
    <row r="28" spans="2:8" x14ac:dyDescent="0.25">
      <c r="B28" s="41" t="s">
        <v>31</v>
      </c>
      <c r="C28" s="42">
        <v>0</v>
      </c>
      <c r="D28" s="42">
        <v>0</v>
      </c>
      <c r="E28" s="39">
        <f t="shared" si="4"/>
        <v>0</v>
      </c>
      <c r="F28" s="42">
        <v>0</v>
      </c>
      <c r="G28" s="42">
        <v>0</v>
      </c>
      <c r="H28" s="40">
        <f t="shared" si="3"/>
        <v>0</v>
      </c>
    </row>
    <row r="29" spans="2:8" ht="24" x14ac:dyDescent="0.25">
      <c r="B29" s="41" t="s">
        <v>32</v>
      </c>
      <c r="C29" s="42">
        <v>0</v>
      </c>
      <c r="D29" s="42">
        <v>0</v>
      </c>
      <c r="E29" s="39">
        <f t="shared" si="4"/>
        <v>0</v>
      </c>
      <c r="F29" s="42">
        <v>0</v>
      </c>
      <c r="G29" s="42">
        <v>0</v>
      </c>
      <c r="H29" s="40">
        <f t="shared" si="3"/>
        <v>0</v>
      </c>
    </row>
    <row r="30" spans="2:8" ht="24" x14ac:dyDescent="0.25">
      <c r="B30" s="35" t="s">
        <v>33</v>
      </c>
      <c r="C30" s="37">
        <f>SUM(C31:C35)</f>
        <v>0</v>
      </c>
      <c r="D30" s="37">
        <f t="shared" ref="D30:G30" si="5">SUM(D31:D35)</f>
        <v>0</v>
      </c>
      <c r="E30" s="33">
        <f t="shared" si="4"/>
        <v>0</v>
      </c>
      <c r="F30" s="37">
        <f t="shared" si="5"/>
        <v>0</v>
      </c>
      <c r="G30" s="37">
        <f t="shared" si="5"/>
        <v>0</v>
      </c>
      <c r="H30" s="34">
        <f t="shared" si="3"/>
        <v>0</v>
      </c>
    </row>
    <row r="31" spans="2:8" x14ac:dyDescent="0.25">
      <c r="B31" s="43" t="s">
        <v>34</v>
      </c>
      <c r="C31" s="42">
        <v>0</v>
      </c>
      <c r="D31" s="42">
        <v>0</v>
      </c>
      <c r="E31" s="39">
        <f t="shared" si="4"/>
        <v>0</v>
      </c>
      <c r="F31" s="42">
        <v>0</v>
      </c>
      <c r="G31" s="42">
        <v>0</v>
      </c>
      <c r="H31" s="40">
        <f t="shared" si="3"/>
        <v>0</v>
      </c>
    </row>
    <row r="32" spans="2:8" x14ac:dyDescent="0.25">
      <c r="B32" s="43" t="s">
        <v>35</v>
      </c>
      <c r="C32" s="42">
        <v>0</v>
      </c>
      <c r="D32" s="42">
        <v>0</v>
      </c>
      <c r="E32" s="39">
        <f t="shared" si="4"/>
        <v>0</v>
      </c>
      <c r="F32" s="42">
        <v>0</v>
      </c>
      <c r="G32" s="42">
        <v>0</v>
      </c>
      <c r="H32" s="40">
        <f t="shared" si="3"/>
        <v>0</v>
      </c>
    </row>
    <row r="33" spans="2:11" x14ac:dyDescent="0.25">
      <c r="B33" s="43" t="s">
        <v>36</v>
      </c>
      <c r="C33" s="42">
        <v>0</v>
      </c>
      <c r="D33" s="42">
        <v>0</v>
      </c>
      <c r="E33" s="39">
        <f t="shared" si="4"/>
        <v>0</v>
      </c>
      <c r="F33" s="42">
        <v>0</v>
      </c>
      <c r="G33" s="42">
        <v>0</v>
      </c>
      <c r="H33" s="40">
        <f t="shared" si="3"/>
        <v>0</v>
      </c>
    </row>
    <row r="34" spans="2:11" x14ac:dyDescent="0.25">
      <c r="B34" s="41" t="s">
        <v>37</v>
      </c>
      <c r="C34" s="42">
        <v>0</v>
      </c>
      <c r="D34" s="42">
        <v>0</v>
      </c>
      <c r="E34" s="39">
        <f t="shared" si="4"/>
        <v>0</v>
      </c>
      <c r="F34" s="42">
        <v>0</v>
      </c>
      <c r="G34" s="42">
        <v>0</v>
      </c>
      <c r="H34" s="40">
        <f t="shared" si="3"/>
        <v>0</v>
      </c>
    </row>
    <row r="35" spans="2:11" x14ac:dyDescent="0.25">
      <c r="B35" s="43" t="s">
        <v>38</v>
      </c>
      <c r="C35" s="42">
        <v>0</v>
      </c>
      <c r="D35" s="42">
        <v>0</v>
      </c>
      <c r="E35" s="39">
        <f t="shared" si="4"/>
        <v>0</v>
      </c>
      <c r="F35" s="42">
        <v>0</v>
      </c>
      <c r="G35" s="42">
        <v>0</v>
      </c>
      <c r="H35" s="40">
        <f t="shared" si="3"/>
        <v>0</v>
      </c>
    </row>
    <row r="36" spans="2:11" x14ac:dyDescent="0.25">
      <c r="B36" s="31" t="s">
        <v>39</v>
      </c>
      <c r="C36" s="32">
        <v>323289585.99000001</v>
      </c>
      <c r="D36" s="32">
        <f>+'[1]13.EAI (rubro ingresos)EP1'!J32</f>
        <v>110185434.39999999</v>
      </c>
      <c r="E36" s="33">
        <f>SUM(C36:D36)</f>
        <v>433475020.38999999</v>
      </c>
      <c r="F36" s="32">
        <f>'[1]balanza subcuenta final (LDF10)'!$G$1314</f>
        <v>430600625.62</v>
      </c>
      <c r="G36" s="32">
        <f>+F36</f>
        <v>430600625.62</v>
      </c>
      <c r="H36" s="34">
        <f>C36-F36</f>
        <v>-107311039.63</v>
      </c>
      <c r="J36" s="36"/>
      <c r="K36" s="44"/>
    </row>
    <row r="37" spans="2:11" x14ac:dyDescent="0.25">
      <c r="B37" s="31" t="s">
        <v>40</v>
      </c>
      <c r="C37" s="33">
        <f>C38</f>
        <v>0</v>
      </c>
      <c r="D37" s="37">
        <f t="shared" ref="D37:G37" si="6">D38</f>
        <v>0</v>
      </c>
      <c r="E37" s="39">
        <f t="shared" si="4"/>
        <v>0</v>
      </c>
      <c r="F37" s="37">
        <f t="shared" si="6"/>
        <v>0</v>
      </c>
      <c r="G37" s="37">
        <f t="shared" si="6"/>
        <v>0</v>
      </c>
      <c r="H37" s="34">
        <f t="shared" si="3"/>
        <v>0</v>
      </c>
    </row>
    <row r="38" spans="2:11" x14ac:dyDescent="0.25">
      <c r="B38" s="43" t="s">
        <v>41</v>
      </c>
      <c r="C38" s="42">
        <v>0</v>
      </c>
      <c r="D38" s="42">
        <v>0</v>
      </c>
      <c r="E38" s="39">
        <f t="shared" si="4"/>
        <v>0</v>
      </c>
      <c r="F38" s="42">
        <v>0</v>
      </c>
      <c r="G38" s="42">
        <v>0</v>
      </c>
      <c r="H38" s="40">
        <f t="shared" si="3"/>
        <v>0</v>
      </c>
    </row>
    <row r="39" spans="2:11" x14ac:dyDescent="0.25">
      <c r="B39" s="31" t="s">
        <v>42</v>
      </c>
      <c r="C39" s="37">
        <f>SUM(C40:C41)</f>
        <v>0</v>
      </c>
      <c r="D39" s="37">
        <f t="shared" ref="D39:G39" si="7">SUM(D40:D41)</f>
        <v>0</v>
      </c>
      <c r="E39" s="39">
        <f t="shared" si="4"/>
        <v>0</v>
      </c>
      <c r="F39" s="37">
        <f t="shared" si="7"/>
        <v>0</v>
      </c>
      <c r="G39" s="37">
        <f t="shared" si="7"/>
        <v>0</v>
      </c>
      <c r="H39" s="34">
        <f t="shared" si="3"/>
        <v>0</v>
      </c>
    </row>
    <row r="40" spans="2:11" x14ac:dyDescent="0.25">
      <c r="B40" s="43" t="s">
        <v>43</v>
      </c>
      <c r="C40" s="42">
        <v>0</v>
      </c>
      <c r="D40" s="42">
        <v>0</v>
      </c>
      <c r="E40" s="39">
        <f t="shared" si="4"/>
        <v>0</v>
      </c>
      <c r="F40" s="42">
        <v>0</v>
      </c>
      <c r="G40" s="42">
        <v>0</v>
      </c>
      <c r="H40" s="40">
        <f t="shared" si="3"/>
        <v>0</v>
      </c>
    </row>
    <row r="41" spans="2:11" x14ac:dyDescent="0.25">
      <c r="B41" s="43" t="s">
        <v>44</v>
      </c>
      <c r="C41" s="42">
        <v>0</v>
      </c>
      <c r="D41" s="42">
        <v>0</v>
      </c>
      <c r="E41" s="39">
        <f t="shared" si="4"/>
        <v>0</v>
      </c>
      <c r="F41" s="42">
        <v>0</v>
      </c>
      <c r="G41" s="42">
        <f>+F41</f>
        <v>0</v>
      </c>
      <c r="H41" s="40">
        <f t="shared" si="3"/>
        <v>0</v>
      </c>
    </row>
    <row r="42" spans="2:11" x14ac:dyDescent="0.25">
      <c r="B42" s="31"/>
      <c r="C42" s="38"/>
      <c r="D42" s="38"/>
      <c r="E42" s="39"/>
      <c r="F42" s="38"/>
      <c r="G42" s="38"/>
      <c r="H42" s="40"/>
    </row>
    <row r="43" spans="2:11" x14ac:dyDescent="0.25">
      <c r="B43" s="27" t="s">
        <v>45</v>
      </c>
      <c r="C43" s="45">
        <f>SUM(C10:C17,C30,C36,C37,C39)</f>
        <v>358289585.99000001</v>
      </c>
      <c r="D43" s="45">
        <f>SUM(D10:D17,D30,D36,D37,D39)</f>
        <v>153215038.55000001</v>
      </c>
      <c r="E43" s="46">
        <f>SUM(E10:E17,E30,E36,E37,E39)</f>
        <v>511504624.54000002</v>
      </c>
      <c r="F43" s="45">
        <f>SUM(F10:F17,F30,F36,F37,F39)</f>
        <v>493495631.55000001</v>
      </c>
      <c r="G43" s="45">
        <f>SUM(G10:G17,G30,G36,G37,G39)</f>
        <v>483769107.44999999</v>
      </c>
      <c r="H43" s="47">
        <f t="shared" ref="H43" si="8">SUM(H10:H17,H30,H36,H37,H39)</f>
        <v>-135206045.56</v>
      </c>
      <c r="J43" s="48">
        <f>D43-'[1]13.EAI (rubro ingresos)EP1'!P34-'[1]13.EAI (rubro ingresos)EP1'!P35-'[1]13.EAI (rubro ingresos)EP1'!P36</f>
        <v>0</v>
      </c>
      <c r="K43" t="s">
        <v>46</v>
      </c>
    </row>
    <row r="44" spans="2:11" x14ac:dyDescent="0.25">
      <c r="B44" s="27" t="s">
        <v>47</v>
      </c>
      <c r="C44" s="45"/>
      <c r="D44" s="45"/>
      <c r="E44" s="46"/>
      <c r="F44" s="45"/>
      <c r="G44" s="45"/>
      <c r="H44" s="47"/>
    </row>
    <row r="45" spans="2:11" x14ac:dyDescent="0.25">
      <c r="B45" s="27" t="s">
        <v>48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50">
        <v>0</v>
      </c>
    </row>
    <row r="46" spans="2:11" x14ac:dyDescent="0.25">
      <c r="B46" s="51"/>
      <c r="C46" s="52"/>
      <c r="D46" s="52"/>
      <c r="E46" s="53"/>
      <c r="F46" s="52"/>
      <c r="G46" s="52"/>
      <c r="H46" s="54"/>
    </row>
    <row r="47" spans="2:11" x14ac:dyDescent="0.25">
      <c r="B47" s="27" t="s">
        <v>49</v>
      </c>
      <c r="C47" s="55"/>
      <c r="D47" s="52"/>
      <c r="E47" s="53"/>
      <c r="F47" s="52"/>
      <c r="G47" s="52"/>
      <c r="H47" s="54"/>
    </row>
    <row r="48" spans="2:11" x14ac:dyDescent="0.25">
      <c r="B48" s="51" t="s">
        <v>50</v>
      </c>
      <c r="C48" s="37">
        <f>SUM(C49:C56)</f>
        <v>355444312</v>
      </c>
      <c r="D48" s="37">
        <f t="shared" ref="D48:G48" si="9">SUM(D49:D56)</f>
        <v>-5780262.0299999993</v>
      </c>
      <c r="E48" s="33">
        <f>SUM(E49:E56)</f>
        <v>349664049.97000003</v>
      </c>
      <c r="F48" s="37">
        <f t="shared" si="9"/>
        <v>349664049.97000003</v>
      </c>
      <c r="G48" s="37">
        <f t="shared" si="9"/>
        <v>349664049.97000003</v>
      </c>
      <c r="H48" s="34">
        <f t="shared" ref="H48:H65" si="10">C48-F48</f>
        <v>5780262.0299999714</v>
      </c>
    </row>
    <row r="49" spans="2:11" ht="24" x14ac:dyDescent="0.25">
      <c r="B49" s="35" t="s">
        <v>51</v>
      </c>
      <c r="C49" s="42">
        <v>0</v>
      </c>
      <c r="D49" s="42">
        <v>0</v>
      </c>
      <c r="E49" s="39">
        <f>SUM(C49:D49)</f>
        <v>0</v>
      </c>
      <c r="F49" s="42">
        <v>0</v>
      </c>
      <c r="G49" s="42">
        <v>0</v>
      </c>
      <c r="H49" s="40">
        <f t="shared" si="10"/>
        <v>0</v>
      </c>
    </row>
    <row r="50" spans="2:11" x14ac:dyDescent="0.25">
      <c r="B50" s="35" t="s">
        <v>52</v>
      </c>
      <c r="C50" s="42">
        <v>0</v>
      </c>
      <c r="D50" s="42">
        <v>0</v>
      </c>
      <c r="E50" s="39">
        <f t="shared" ref="E50:E56" si="11">SUM(C50:D50)</f>
        <v>0</v>
      </c>
      <c r="F50" s="42">
        <v>0</v>
      </c>
      <c r="G50" s="42">
        <v>0</v>
      </c>
      <c r="H50" s="40">
        <f t="shared" si="10"/>
        <v>0</v>
      </c>
    </row>
    <row r="51" spans="2:11" x14ac:dyDescent="0.25">
      <c r="B51" s="35" t="s">
        <v>53</v>
      </c>
      <c r="C51" s="42">
        <v>0</v>
      </c>
      <c r="D51" s="42">
        <v>0</v>
      </c>
      <c r="E51" s="39">
        <f t="shared" si="11"/>
        <v>0</v>
      </c>
      <c r="F51" s="42">
        <v>0</v>
      </c>
      <c r="G51" s="42">
        <v>0</v>
      </c>
      <c r="H51" s="40">
        <f t="shared" si="10"/>
        <v>0</v>
      </c>
    </row>
    <row r="52" spans="2:11" ht="36" x14ac:dyDescent="0.25">
      <c r="B52" s="35" t="s">
        <v>54</v>
      </c>
      <c r="C52" s="42">
        <v>0</v>
      </c>
      <c r="D52" s="42">
        <v>0</v>
      </c>
      <c r="E52" s="39">
        <f t="shared" si="11"/>
        <v>0</v>
      </c>
      <c r="F52" s="42">
        <v>0</v>
      </c>
      <c r="G52" s="42">
        <v>0</v>
      </c>
      <c r="H52" s="40">
        <f t="shared" si="10"/>
        <v>0</v>
      </c>
    </row>
    <row r="53" spans="2:11" x14ac:dyDescent="0.25">
      <c r="B53" s="35" t="s">
        <v>55</v>
      </c>
      <c r="C53" s="42">
        <v>355444312</v>
      </c>
      <c r="D53" s="42">
        <f>'[1]13.EAI (rubro ingresos)EP1'!P30+'[1]13.EAI (rubro ingresos)EP1'!P29</f>
        <v>-5780262.0299999993</v>
      </c>
      <c r="E53" s="39">
        <f>SUM(C53:D53)</f>
        <v>349664049.97000003</v>
      </c>
      <c r="F53" s="42">
        <f>'[1]balanza subcuenta final (LDF10)'!G1310+'[1]13.EAI (rubro ingresos)EP1'!P29</f>
        <v>349664049.97000003</v>
      </c>
      <c r="G53" s="42">
        <f>+F53</f>
        <v>349664049.97000003</v>
      </c>
      <c r="H53" s="40">
        <f>C53-F53</f>
        <v>5780262.0299999714</v>
      </c>
      <c r="J53" s="36"/>
      <c r="K53" s="48"/>
    </row>
    <row r="54" spans="2:11" ht="24" x14ac:dyDescent="0.25">
      <c r="B54" s="35" t="s">
        <v>56</v>
      </c>
      <c r="C54" s="42">
        <v>0</v>
      </c>
      <c r="D54" s="42">
        <v>0</v>
      </c>
      <c r="E54" s="39">
        <f t="shared" si="11"/>
        <v>0</v>
      </c>
      <c r="F54" s="42">
        <v>0</v>
      </c>
      <c r="G54" s="42">
        <v>0</v>
      </c>
      <c r="H54" s="40">
        <f t="shared" si="10"/>
        <v>0</v>
      </c>
    </row>
    <row r="55" spans="2:11" ht="24" x14ac:dyDescent="0.25">
      <c r="B55" s="35" t="s">
        <v>57</v>
      </c>
      <c r="C55" s="42">
        <v>0</v>
      </c>
      <c r="D55" s="42">
        <v>0</v>
      </c>
      <c r="E55" s="39">
        <f t="shared" si="11"/>
        <v>0</v>
      </c>
      <c r="F55" s="42">
        <v>0</v>
      </c>
      <c r="G55" s="42">
        <v>0</v>
      </c>
      <c r="H55" s="40">
        <f t="shared" si="10"/>
        <v>0</v>
      </c>
      <c r="K55" s="36"/>
    </row>
    <row r="56" spans="2:11" ht="24" x14ac:dyDescent="0.25">
      <c r="B56" s="35" t="s">
        <v>58</v>
      </c>
      <c r="C56" s="42">
        <v>0</v>
      </c>
      <c r="D56" s="42">
        <v>0</v>
      </c>
      <c r="E56" s="39">
        <f t="shared" si="11"/>
        <v>0</v>
      </c>
      <c r="F56" s="42">
        <v>0</v>
      </c>
      <c r="G56" s="42">
        <v>0</v>
      </c>
      <c r="H56" s="40">
        <f t="shared" si="10"/>
        <v>0</v>
      </c>
      <c r="J56" s="36"/>
    </row>
    <row r="57" spans="2:11" x14ac:dyDescent="0.25">
      <c r="B57" s="51" t="s">
        <v>59</v>
      </c>
      <c r="C57" s="37">
        <f>SUM(C58:C61)</f>
        <v>0</v>
      </c>
      <c r="D57" s="37">
        <f t="shared" ref="D57:G57" si="12">SUM(D58:D61)</f>
        <v>0</v>
      </c>
      <c r="E57" s="33">
        <f>SUM(E58:E61)</f>
        <v>0</v>
      </c>
      <c r="F57" s="37">
        <f t="shared" si="12"/>
        <v>0</v>
      </c>
      <c r="G57" s="37">
        <f t="shared" si="12"/>
        <v>0</v>
      </c>
      <c r="H57" s="34">
        <f t="shared" si="10"/>
        <v>0</v>
      </c>
    </row>
    <row r="58" spans="2:11" x14ac:dyDescent="0.25">
      <c r="B58" s="31" t="s">
        <v>60</v>
      </c>
      <c r="C58" s="42">
        <v>0</v>
      </c>
      <c r="D58" s="42">
        <v>0</v>
      </c>
      <c r="E58" s="39">
        <f>SUM(C58:D58)</f>
        <v>0</v>
      </c>
      <c r="F58" s="42">
        <v>0</v>
      </c>
      <c r="G58" s="42">
        <v>0</v>
      </c>
      <c r="H58" s="40">
        <f t="shared" si="10"/>
        <v>0</v>
      </c>
    </row>
    <row r="59" spans="2:11" x14ac:dyDescent="0.25">
      <c r="B59" s="31" t="s">
        <v>61</v>
      </c>
      <c r="C59" s="42">
        <v>0</v>
      </c>
      <c r="D59" s="42">
        <v>0</v>
      </c>
      <c r="E59" s="39">
        <f t="shared" ref="E59:E64" si="13">SUM(C59:D59)</f>
        <v>0</v>
      </c>
      <c r="F59" s="42">
        <v>0</v>
      </c>
      <c r="G59" s="42">
        <v>0</v>
      </c>
      <c r="H59" s="40">
        <f t="shared" si="10"/>
        <v>0</v>
      </c>
    </row>
    <row r="60" spans="2:11" x14ac:dyDescent="0.25">
      <c r="B60" s="31" t="s">
        <v>62</v>
      </c>
      <c r="C60" s="42">
        <v>0</v>
      </c>
      <c r="D60" s="42">
        <v>0</v>
      </c>
      <c r="E60" s="39">
        <f t="shared" si="13"/>
        <v>0</v>
      </c>
      <c r="F60" s="42">
        <v>0</v>
      </c>
      <c r="G60" s="42">
        <v>0</v>
      </c>
      <c r="H60" s="40">
        <f t="shared" si="10"/>
        <v>0</v>
      </c>
    </row>
    <row r="61" spans="2:11" x14ac:dyDescent="0.25">
      <c r="B61" s="31" t="s">
        <v>63</v>
      </c>
      <c r="C61" s="42">
        <v>0</v>
      </c>
      <c r="D61" s="42">
        <v>0</v>
      </c>
      <c r="E61" s="39">
        <f t="shared" si="13"/>
        <v>0</v>
      </c>
      <c r="F61" s="42">
        <v>0</v>
      </c>
      <c r="G61" s="42">
        <v>0</v>
      </c>
      <c r="H61" s="40">
        <f t="shared" si="10"/>
        <v>0</v>
      </c>
    </row>
    <row r="62" spans="2:11" x14ac:dyDescent="0.25">
      <c r="B62" s="51" t="s">
        <v>64</v>
      </c>
      <c r="C62" s="37">
        <f>SUM(C63:C64)</f>
        <v>0</v>
      </c>
      <c r="D62" s="37">
        <f t="shared" ref="D62:G62" si="14">SUM(D63:D64)</f>
        <v>0</v>
      </c>
      <c r="E62" s="33">
        <f>SUM(E63:E64)</f>
        <v>0</v>
      </c>
      <c r="F62" s="37">
        <f t="shared" si="14"/>
        <v>0</v>
      </c>
      <c r="G62" s="37">
        <f t="shared" si="14"/>
        <v>0</v>
      </c>
      <c r="H62" s="34">
        <f t="shared" si="10"/>
        <v>0</v>
      </c>
    </row>
    <row r="63" spans="2:11" ht="24" x14ac:dyDescent="0.25">
      <c r="B63" s="35" t="s">
        <v>65</v>
      </c>
      <c r="C63" s="42">
        <v>0</v>
      </c>
      <c r="D63" s="42">
        <v>0</v>
      </c>
      <c r="E63" s="39">
        <f t="shared" si="13"/>
        <v>0</v>
      </c>
      <c r="F63" s="42">
        <v>0</v>
      </c>
      <c r="G63" s="42">
        <v>0</v>
      </c>
      <c r="H63" s="40">
        <f t="shared" si="10"/>
        <v>0</v>
      </c>
    </row>
    <row r="64" spans="2:11" x14ac:dyDescent="0.25">
      <c r="B64" s="31" t="s">
        <v>66</v>
      </c>
      <c r="C64" s="42">
        <v>0</v>
      </c>
      <c r="D64" s="42">
        <v>0</v>
      </c>
      <c r="E64" s="39">
        <f t="shared" si="13"/>
        <v>0</v>
      </c>
      <c r="F64" s="42">
        <v>0</v>
      </c>
      <c r="G64" s="42">
        <v>0</v>
      </c>
      <c r="H64" s="40">
        <f t="shared" si="10"/>
        <v>0</v>
      </c>
      <c r="J64" s="36"/>
    </row>
    <row r="65" spans="2:11" ht="24" x14ac:dyDescent="0.25">
      <c r="B65" s="56" t="s">
        <v>67</v>
      </c>
      <c r="C65" s="32">
        <v>0</v>
      </c>
      <c r="D65" s="32">
        <v>0</v>
      </c>
      <c r="E65" s="33">
        <f>SUM(D65,C65)</f>
        <v>0</v>
      </c>
      <c r="F65" s="32">
        <v>0</v>
      </c>
      <c r="G65" s="32">
        <v>0</v>
      </c>
      <c r="H65" s="34">
        <f t="shared" si="10"/>
        <v>0</v>
      </c>
    </row>
    <row r="66" spans="2:11" x14ac:dyDescent="0.25">
      <c r="B66" s="51" t="s">
        <v>68</v>
      </c>
      <c r="C66" s="32">
        <v>0</v>
      </c>
      <c r="D66" s="57">
        <f>'[1]13.EAI (rubro ingresos)EP1'!P25+'[1]13.EAI (rubro ingresos)EP1'!P26+'[1]13.EAI (rubro ingresos)EP1'!P27+'[1]13.EAI (rubro ingresos)EP1'!P28</f>
        <v>44360172.579999998</v>
      </c>
      <c r="E66" s="33">
        <f>SUM(D66,C66)</f>
        <v>44360172.579999998</v>
      </c>
      <c r="F66" s="57">
        <f>'[1]balanza subcuenta final (LDF10)'!G1309+'[1]balanza subcuenta final (LDF10)'!G1311+'[1]balanza subcuenta final (LDF10)'!G1312+'[1]balanza subcuenta final (LDF10)'!G1313</f>
        <v>41785242.460000001</v>
      </c>
      <c r="G66" s="32">
        <f>+F66</f>
        <v>41785242.460000001</v>
      </c>
      <c r="H66" s="34">
        <f>C66-F66</f>
        <v>-41785242.460000001</v>
      </c>
    </row>
    <row r="67" spans="2:11" x14ac:dyDescent="0.25">
      <c r="B67" s="51"/>
      <c r="C67" s="38"/>
      <c r="D67" s="38"/>
      <c r="E67" s="39"/>
      <c r="F67" s="38"/>
      <c r="G67" s="38"/>
      <c r="H67" s="40"/>
      <c r="J67" s="58"/>
      <c r="K67" s="48"/>
    </row>
    <row r="68" spans="2:11" ht="24" x14ac:dyDescent="0.25">
      <c r="B68" s="59" t="s">
        <v>69</v>
      </c>
      <c r="C68" s="37">
        <f>SUM(C48,C57,C62,C65,C66)</f>
        <v>355444312</v>
      </c>
      <c r="D68" s="37">
        <f>SUM(D48,D57,D62,D65,D66)</f>
        <v>38579910.549999997</v>
      </c>
      <c r="E68" s="33">
        <f>SUM(E48,E57,E62,E65,E66)</f>
        <v>394024222.55000001</v>
      </c>
      <c r="F68" s="37">
        <f>SUM(F48,F57,F62,F65,F66)</f>
        <v>391449292.43000001</v>
      </c>
      <c r="G68" s="37">
        <f t="shared" ref="G68" si="15">SUM(G48,G57,G62,G65,G66)</f>
        <v>391449292.43000001</v>
      </c>
      <c r="H68" s="34">
        <f>C68-F68</f>
        <v>-36004980.430000007</v>
      </c>
      <c r="J68" s="48">
        <f>D68-'[1]13.EAI (rubro ingresos)EP1'!P31</f>
        <v>0</v>
      </c>
      <c r="K68" t="s">
        <v>46</v>
      </c>
    </row>
    <row r="69" spans="2:11" x14ac:dyDescent="0.25">
      <c r="B69" s="51"/>
      <c r="C69" s="38"/>
      <c r="D69" s="38"/>
      <c r="E69" s="39"/>
      <c r="F69" s="38"/>
      <c r="G69" s="38"/>
      <c r="H69" s="40"/>
      <c r="J69" s="48">
        <f>F68-'[1]balanza subcuenta final (LDF10)'!G1309-'[1]balanza subcuenta final (LDF10)'!G1310-'[1]balanza subcuenta final (LDF10)'!G1311-'[1]balanza subcuenta final (LDF10)'!G1312-'[1]balanza subcuenta final (LDF10)'!G1313-'[1]13.EAI (rubro ingresos)EP1'!J30</f>
        <v>3.166496753692627E-8</v>
      </c>
      <c r="K69" t="s">
        <v>46</v>
      </c>
    </row>
    <row r="70" spans="2:11" x14ac:dyDescent="0.25">
      <c r="B70" s="27" t="s">
        <v>70</v>
      </c>
      <c r="C70" s="37">
        <f>C71</f>
        <v>0</v>
      </c>
      <c r="D70" s="37">
        <f t="shared" ref="D70:G70" si="16">D71</f>
        <v>0</v>
      </c>
      <c r="E70" s="33">
        <f t="shared" si="16"/>
        <v>0</v>
      </c>
      <c r="F70" s="37">
        <f t="shared" si="16"/>
        <v>0</v>
      </c>
      <c r="G70" s="37">
        <f t="shared" si="16"/>
        <v>0</v>
      </c>
      <c r="H70" s="34">
        <f>C70-F70</f>
        <v>0</v>
      </c>
      <c r="K70" s="36"/>
    </row>
    <row r="71" spans="2:11" x14ac:dyDescent="0.25">
      <c r="B71" s="31" t="s">
        <v>71</v>
      </c>
      <c r="C71" s="42">
        <v>0</v>
      </c>
      <c r="D71" s="42">
        <v>0</v>
      </c>
      <c r="E71" s="42">
        <f t="shared" ref="E71" si="17">SUM(C71:D71)</f>
        <v>0</v>
      </c>
      <c r="F71" s="42">
        <v>0</v>
      </c>
      <c r="G71" s="42">
        <v>0</v>
      </c>
      <c r="H71" s="40">
        <f>C71-F71</f>
        <v>0</v>
      </c>
    </row>
    <row r="72" spans="2:11" x14ac:dyDescent="0.25">
      <c r="B72" s="51"/>
      <c r="C72" s="38"/>
      <c r="D72" s="38"/>
      <c r="E72" s="39"/>
      <c r="F72" s="38"/>
      <c r="G72" s="38"/>
      <c r="H72" s="40"/>
      <c r="J72" s="60" t="s">
        <v>72</v>
      </c>
      <c r="K72" t="s">
        <v>46</v>
      </c>
    </row>
    <row r="73" spans="2:11" x14ac:dyDescent="0.25">
      <c r="B73" s="27" t="s">
        <v>73</v>
      </c>
      <c r="C73" s="37">
        <f>SUM(C43,C68,C70)</f>
        <v>713733897.99000001</v>
      </c>
      <c r="D73" s="37">
        <f>SUM(D43,D68,D70)</f>
        <v>191794949.10000002</v>
      </c>
      <c r="E73" s="33">
        <f>SUM(E43,E68,E70)</f>
        <v>905528847.09000003</v>
      </c>
      <c r="F73" s="37">
        <f>SUM(F43,F68,F70)</f>
        <v>884944923.98000002</v>
      </c>
      <c r="G73" s="37">
        <f t="shared" ref="G73" si="18">SUM(G43,G68,G70)</f>
        <v>875218399.88</v>
      </c>
      <c r="H73" s="34">
        <f>C73-F73</f>
        <v>-171211025.99000001</v>
      </c>
      <c r="J73" s="36">
        <f>G73-K73</f>
        <v>0</v>
      </c>
      <c r="K73" s="36">
        <f>'[1]EDO RDOS'!O36-'[1]13.EAI (rubro ingresos)EP1'!G70</f>
        <v>875218399.88</v>
      </c>
    </row>
    <row r="74" spans="2:11" x14ac:dyDescent="0.25">
      <c r="B74" s="51"/>
      <c r="C74" s="61"/>
      <c r="D74" s="61"/>
      <c r="E74" s="61"/>
      <c r="F74" s="61"/>
      <c r="G74" s="61"/>
      <c r="H74" s="62"/>
      <c r="J74" s="36">
        <f>D73-'[1]13.EAI (rubro ingresos)EP1'!D17</f>
        <v>0</v>
      </c>
    </row>
    <row r="75" spans="2:11" x14ac:dyDescent="0.25">
      <c r="B75" s="63" t="s">
        <v>74</v>
      </c>
      <c r="C75" s="37"/>
      <c r="D75" s="37"/>
      <c r="E75" s="33"/>
      <c r="F75" s="37"/>
      <c r="G75" s="37"/>
      <c r="H75" s="34"/>
    </row>
    <row r="76" spans="2:11" ht="24" x14ac:dyDescent="0.25">
      <c r="B76" s="35" t="s">
        <v>75</v>
      </c>
      <c r="C76" s="42">
        <v>0</v>
      </c>
      <c r="D76" s="42">
        <v>0</v>
      </c>
      <c r="E76" s="39">
        <f t="shared" ref="E76:E77" si="19">SUM(C76:D76)</f>
        <v>0</v>
      </c>
      <c r="F76" s="42">
        <v>0</v>
      </c>
      <c r="G76" s="42">
        <v>0</v>
      </c>
      <c r="H76" s="40">
        <f>C76-F76</f>
        <v>0</v>
      </c>
    </row>
    <row r="77" spans="2:11" ht="24" x14ac:dyDescent="0.25">
      <c r="B77" s="35" t="s">
        <v>76</v>
      </c>
      <c r="C77" s="42">
        <v>0</v>
      </c>
      <c r="D77" s="42">
        <v>0</v>
      </c>
      <c r="E77" s="39">
        <f t="shared" si="19"/>
        <v>0</v>
      </c>
      <c r="F77" s="42">
        <v>0</v>
      </c>
      <c r="G77" s="42">
        <v>0</v>
      </c>
      <c r="H77" s="40">
        <f>C77-F77</f>
        <v>0</v>
      </c>
    </row>
    <row r="78" spans="2:11" ht="15.75" thickBot="1" x14ac:dyDescent="0.3">
      <c r="B78" s="64" t="s">
        <v>77</v>
      </c>
      <c r="C78" s="65">
        <f>SUM(C76:C77)</f>
        <v>0</v>
      </c>
      <c r="D78" s="65">
        <f t="shared" ref="D78:G78" si="20">SUM(D76:D77)</f>
        <v>0</v>
      </c>
      <c r="E78" s="66">
        <f t="shared" si="20"/>
        <v>0</v>
      </c>
      <c r="F78" s="65">
        <f t="shared" si="20"/>
        <v>0</v>
      </c>
      <c r="G78" s="65">
        <f t="shared" si="20"/>
        <v>0</v>
      </c>
      <c r="H78" s="67">
        <f>C78-F78</f>
        <v>0</v>
      </c>
    </row>
    <row r="79" spans="2:11" ht="27" customHeight="1" x14ac:dyDescent="0.25"/>
    <row r="80" spans="2:11" x14ac:dyDescent="0.25">
      <c r="E80" s="68"/>
    </row>
    <row r="81" spans="1:9" s="69" customFormat="1" x14ac:dyDescent="0.25">
      <c r="B81" s="70" t="s">
        <v>78</v>
      </c>
      <c r="C81" s="70"/>
      <c r="D81" s="71"/>
      <c r="E81" s="72" t="s">
        <v>79</v>
      </c>
      <c r="F81" s="72"/>
      <c r="G81" s="72"/>
      <c r="H81" s="72"/>
    </row>
    <row r="82" spans="1:9" s="73" customFormat="1" ht="12" x14ac:dyDescent="0.2">
      <c r="B82" s="74" t="str">
        <f>'[1]Hoja datos'!A11</f>
        <v>MTRA. PERLA NATALYE CAMPOS GARCIA</v>
      </c>
      <c r="C82" s="74"/>
      <c r="D82" s="75"/>
      <c r="E82" s="76" t="str">
        <f>'[1]Hoja datos'!B11</f>
        <v xml:space="preserve">MTRO. GABRIEL EGUIARTE FRUNS </v>
      </c>
      <c r="F82" s="77"/>
      <c r="G82" s="77"/>
      <c r="H82" s="78"/>
    </row>
    <row r="83" spans="1:9" s="73" customFormat="1" ht="12" x14ac:dyDescent="0.2">
      <c r="B83" s="74" t="str">
        <f>'[1]Hoja datos'!A12</f>
        <v>DIRECTORA ADMINISTRATIVA</v>
      </c>
      <c r="C83" s="74"/>
      <c r="D83" s="74"/>
      <c r="E83" s="76" t="str">
        <f>'[1]Hoja datos'!B12</f>
        <v>DIRECTOR GENERAL</v>
      </c>
      <c r="F83" s="77"/>
      <c r="G83" s="77"/>
      <c r="H83" s="78"/>
    </row>
    <row r="84" spans="1:9" s="79" customFormat="1" x14ac:dyDescent="0.25">
      <c r="B84" s="80"/>
      <c r="C84" s="80"/>
      <c r="D84" s="80"/>
      <c r="E84" s="81"/>
      <c r="F84" s="81"/>
      <c r="G84" s="81"/>
      <c r="H84" s="82"/>
    </row>
    <row r="85" spans="1:9" s="79" customFormat="1" x14ac:dyDescent="0.25">
      <c r="B85" s="80"/>
      <c r="C85" s="80"/>
      <c r="D85" s="80"/>
      <c r="E85" s="81"/>
      <c r="F85" s="81"/>
      <c r="G85" s="81"/>
      <c r="H85" s="82"/>
    </row>
    <row r="86" spans="1:9" s="79" customFormat="1" ht="28.5" customHeight="1" x14ac:dyDescent="0.25">
      <c r="B86" s="80" t="s">
        <v>80</v>
      </c>
      <c r="C86" s="80"/>
      <c r="D86" s="80"/>
      <c r="E86" s="80"/>
      <c r="F86" s="80"/>
      <c r="G86" s="80"/>
      <c r="H86" s="83"/>
    </row>
    <row r="87" spans="1:9" s="84" customFormat="1" ht="12" x14ac:dyDescent="0.2">
      <c r="B87" s="74" t="str">
        <f>'[1]Hoja datos'!A13</f>
        <v>C.P. y L.A.F. OSCAR KUCHLE WEBER</v>
      </c>
      <c r="C87" s="85"/>
      <c r="D87" s="85"/>
      <c r="E87" s="85"/>
      <c r="F87" s="85"/>
      <c r="G87" s="85"/>
      <c r="H87" s="85"/>
    </row>
    <row r="88" spans="1:9" s="84" customFormat="1" ht="12" x14ac:dyDescent="0.2">
      <c r="B88" s="74" t="str">
        <f>'[1]Hoja datos'!A14</f>
        <v>JEFE DEL DEPARTAMENTO DE CONTABILIDAD Y FINANZAS</v>
      </c>
      <c r="C88" s="85"/>
      <c r="D88" s="86"/>
      <c r="E88" s="85"/>
      <c r="F88" s="85"/>
      <c r="G88" s="85"/>
      <c r="H88" s="85"/>
    </row>
    <row r="89" spans="1:9" x14ac:dyDescent="0.25">
      <c r="A89" s="87"/>
      <c r="B89" s="88"/>
      <c r="C89" s="88"/>
      <c r="D89" s="88"/>
      <c r="E89" s="88"/>
      <c r="F89" s="88"/>
      <c r="G89" s="88"/>
      <c r="H89" s="89"/>
      <c r="I89"/>
    </row>
    <row r="90" spans="1:9" x14ac:dyDescent="0.25">
      <c r="A90" s="87"/>
      <c r="B90" s="89"/>
      <c r="C90" s="89"/>
      <c r="D90" s="89"/>
      <c r="E90" s="89"/>
      <c r="F90" s="89"/>
      <c r="G90" s="89"/>
      <c r="H90" s="89"/>
      <c r="I90"/>
    </row>
    <row r="91" spans="1:9" x14ac:dyDescent="0.25">
      <c r="E91" s="68"/>
    </row>
  </sheetData>
  <mergeCells count="15">
    <mergeCell ref="E82:G82"/>
    <mergeCell ref="E83:G83"/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conditionalFormatting sqref="J73">
    <cfRule type="cellIs" dxfId="3" priority="4" operator="equal">
      <formula>0</formula>
    </cfRule>
  </conditionalFormatting>
  <conditionalFormatting sqref="J43">
    <cfRule type="cellIs" dxfId="2" priority="3" operator="equal">
      <formula>0</formula>
    </cfRule>
  </conditionalFormatting>
  <conditionalFormatting sqref="J68">
    <cfRule type="cellIs" dxfId="1" priority="2" operator="equal">
      <formula>0</formula>
    </cfRule>
  </conditionalFormatting>
  <conditionalFormatting sqref="J69">
    <cfRule type="cellIs" dxfId="0" priority="1" operator="equal">
      <formula>0</formula>
    </cfRule>
  </conditionalFormatting>
  <pageMargins left="0.7" right="0.7" top="0.75" bottom="0.75" header="0.3" footer="0.3"/>
  <pageSetup scale="67" fitToHeight="2" orientation="portrait" blackAndWhite="1" r:id="rId1"/>
  <headerFooter>
    <oddFooter>&amp;R&amp;8&amp;P/&amp;N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40.EAID.(LDF2)</vt:lpstr>
      <vt:lpstr>'40.EAID.(LDF2)'!Área_de_impresión</vt:lpstr>
      <vt:lpstr>'40.EAID.(LDF2)'!Títulos_a_imprimir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2024-02-06T19:07:47Z</dcterms:created>
  <dcterms:modified xsi:type="dcterms:W3CDTF">2024-02-06T19:07:56Z</dcterms:modified>
</cp:coreProperties>
</file>