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28061738-D578-4AB8-89D4-E97FB6958DA8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12000" yWindow="0" windowWidth="12000" windowHeight="12900" xr2:uid="{00000000-000D-0000-FFFF-FFFF00000000}"/>
  </bookViews>
  <sheets>
    <sheet name="EAEPED_OG" sheetId="1" r:id="rId1"/>
  </sheets>
  <definedNames>
    <definedName name="_xlnm.Print_Area" localSheetId="0">EAEPED_OG!$B$2:$H$169</definedName>
    <definedName name="_xlnm.Print_Titles" localSheetId="0">EAEPED_OG!$2:$8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D39" i="1"/>
  <c r="D35" i="1"/>
  <c r="G17" i="1"/>
  <c r="F17" i="1"/>
  <c r="D19" i="1"/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1" i="1"/>
  <c r="H78" i="1"/>
  <c r="H70" i="1"/>
  <c r="H63" i="1"/>
  <c r="H57" i="1"/>
  <c r="H42" i="1"/>
  <c r="H46" i="1"/>
  <c r="H41" i="1"/>
  <c r="H24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C85" i="1" s="1"/>
  <c r="H94" i="1"/>
  <c r="G94" i="1"/>
  <c r="F94" i="1"/>
  <c r="E94" i="1"/>
  <c r="D94" i="1"/>
  <c r="C94" i="1"/>
  <c r="H86" i="1"/>
  <c r="G86" i="1"/>
  <c r="G85" i="1" s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H12" i="1"/>
  <c r="G12" i="1"/>
  <c r="F12" i="1"/>
  <c r="E12" i="1"/>
  <c r="D12" i="1"/>
  <c r="D10" i="1" s="1"/>
  <c r="C12" i="1"/>
  <c r="C10" i="1"/>
  <c r="D85" i="1" l="1"/>
  <c r="D160" i="1"/>
  <c r="F85" i="1"/>
  <c r="G160" i="1"/>
  <c r="C160" i="1"/>
  <c r="F10" i="1"/>
  <c r="H85" i="1"/>
  <c r="H10" i="1"/>
  <c r="E85" i="1"/>
  <c r="E10" i="1"/>
  <c r="F160" i="1" l="1"/>
  <c r="E160" i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<sst xmlns="http://schemas.openxmlformats.org/spreadsheetml/2006/main" count="163" uniqueCount="90">
  <si>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</si>
  <si>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</si>
  <si>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</si>
  <si>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</si>
  <si>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</si>
  <si>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</si>
  <si>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</si>
  <si>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</si>
  <si>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</si>
  <si>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</si>
  <si>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</si>
  <si>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</si>
  <si>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</si>
  <si>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</si>
  <si>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</si>
  <si>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</si>
  <si>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</si>
  <si>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</si>
  <si>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</si>
  <si>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</si>
  <si>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</si>
  <si>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</si>
  <si>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</si>
  <si>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</si>
  <si>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</si>
  <si>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</si>
  <si>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</si>
  <si>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</si>
  <si>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</si>
  <si>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</si>
  <si>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</si>
  <si>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</si>
  <si>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</si>
  <si>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</si>
  <si>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</si>
  <si>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</si>
  <si>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</si>
  <si>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</si>
  <si>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</si>
  <si>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</si>
  <si>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</si>
  <si>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</si>
  <si>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</si>
  <si>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</si>
  <si>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</si>
  <si>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</si>
  <si>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</si>
  <si>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</si>
  <si>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</si>
  <si>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</si>
  <si>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</si>
  <si>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</si>
  <si>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</si>
  <si>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</si>
  <si>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</si>
  <si>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</si>
  <si>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</si>
  <si>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</si>
  <si>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</si>
  <si>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</si>
  <si>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</si>
  <si>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</si>
  <si>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</si>
  <si>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</si>
  <si>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</si>
  <si>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</si>
  <si>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</si>
  <si>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</si>
  <si>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</si>
  <si>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</si>
  <si>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</si>
  <si>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</si>
  <si>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</si>
  <si>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</si>
  <si>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</si>
  <si>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</si>
  <si>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</si>
  <si>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</si>
  <si>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</si>
  <si>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</si>
  <si>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</si>
  <si>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</si>
  <si>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</si>
  <si>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</si>
  <si>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</si>
  <si>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</si>
  <si>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</si>
  <si>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</si>
  <si>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COLEGIO DE BACHILLERES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</si>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</sst>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 xr:uid="{489AF4E9-E59E-4891-B3EF-45A1C9A0998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317498</xdr:colOff>
      <xdr:row>165</xdr:row>
      <xdr:rowOff>0</xdr:rowOff>
    </xdr:from>
    <xdr:to>
      <xdr:col>7</xdr:col>
      <xdr:colOff>467781</xdr:colOff>
      <xdr:row>169</xdr:row>
      <xdr:rowOff>16933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CDFAB7B-E2EC-4A97-A0A5-C2D521FC44B4}"/>
            </a:ext>
          </a:extLst>
        </xdr:cNvPr>
        <xdr:cNvSpPr txBox="1">
          <a:spLocks noChangeAspect="1"/>
        </xdr:cNvSpPr>
      </xdr:nvSpPr>
      <xdr:spPr>
        <a:xfrm>
          <a:off x="560915" y="33157583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showGridLines="0" tabSelected="1" view="pageBreakPreview" topLeftCell="C148" zoomScaleNormal="90" zoomScaleSheetLayoutView="100" workbookViewId="0">
      <selection activeCell="H158" sqref="H158"/>
    </sheetView>
  </sheetViews>
  <sheetFormatPr baseColWidth="10" defaultColWidth="11.42578125" defaultRowHeight="12" x14ac:dyDescent="0.2"/>
  <cols>
    <col min="1" max="1" width="3.5703125" style="1" customWidth="1"/>
    <col min="2" max="2" width="43.5703125" style="1" customWidth="1"/>
    <col min="3" max="3" width="15.140625" style="1" bestFit="1" customWidth="1"/>
    <col min="4" max="4" width="13.28515625" style="1" bestFit="1" customWidth="1"/>
    <col min="5" max="7" width="15.140625" style="1" bestFit="1" customWidth="1"/>
    <col min="8" max="8" width="13.7109375" style="1" bestFit="1" customWidth="1"/>
    <col min="9" max="9" width="24.5703125" style="1" bestFit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794203199.80999994</v>
      </c>
      <c r="D10" s="8">
        <f>SUM(D12,D20,D30,D40,D50,D60,D64,D73,D77)</f>
        <v>15603692.140600016</v>
      </c>
      <c r="E10" s="24">
        <f t="shared" ref="E10:H10" si="0">SUM(E12,E20,E30,E40,E50,E60,E64,E73,E77)</f>
        <v>809806891.95059991</v>
      </c>
      <c r="F10" s="8">
        <f t="shared" si="0"/>
        <v>739133539.92594004</v>
      </c>
      <c r="G10" s="8">
        <f t="shared" si="0"/>
        <v>673635952.61593997</v>
      </c>
      <c r="H10" s="24">
        <f t="shared" si="0"/>
        <v>70673352.024660066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606029198</v>
      </c>
      <c r="D12" s="7">
        <f>SUM(D13:D19)</f>
        <v>54416787.170600019</v>
      </c>
      <c r="E12" s="25">
        <f t="shared" ref="E12:H12" si="1">SUM(E13:E19)</f>
        <v>660445985.17059994</v>
      </c>
      <c r="F12" s="7">
        <f t="shared" si="1"/>
        <v>651644716.39594007</v>
      </c>
      <c r="G12" s="7">
        <f t="shared" si="1"/>
        <v>594564011.37593997</v>
      </c>
      <c r="H12" s="25">
        <f t="shared" si="1"/>
        <v>8801268.7746600732</v>
      </c>
    </row>
    <row r="13" spans="2:9" ht="24" x14ac:dyDescent="0.2">
      <c r="B13" s="10" t="s">
        <v>14</v>
      </c>
      <c r="C13" s="22">
        <v>286091228.98000002</v>
      </c>
      <c r="D13" s="22">
        <v>-19754251.309999995</v>
      </c>
      <c r="E13" s="26">
        <f>SUM(C13:D13)</f>
        <v>266336977.67000002</v>
      </c>
      <c r="F13" s="23">
        <v>266336977.67309996</v>
      </c>
      <c r="G13" s="23">
        <v>266336977.67309999</v>
      </c>
      <c r="H13" s="30">
        <f>SUM(E13-F13)</f>
        <v>-3.0999481678009033E-3</v>
      </c>
    </row>
    <row r="14" spans="2:9" ht="22.9" customHeight="1" x14ac:dyDescent="0.2">
      <c r="B14" s="10" t="s">
        <v>15</v>
      </c>
      <c r="C14" s="22">
        <v>318195.81</v>
      </c>
      <c r="D14" s="22">
        <v>125804.19</v>
      </c>
      <c r="E14" s="26">
        <f t="shared" ref="E14:E79" si="2">SUM(C14:D14)</f>
        <v>444000</v>
      </c>
      <c r="F14" s="23">
        <v>444000</v>
      </c>
      <c r="G14" s="23">
        <v>444000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139601638.52000001</v>
      </c>
      <c r="D15" s="22">
        <v>57022621.880600013</v>
      </c>
      <c r="E15" s="26">
        <f t="shared" si="2"/>
        <v>196624260.40060002</v>
      </c>
      <c r="F15" s="23">
        <v>192843212.21259999</v>
      </c>
      <c r="G15" s="23">
        <v>149923893.71259996</v>
      </c>
      <c r="H15" s="30">
        <f t="shared" si="3"/>
        <v>3781048.1880000234</v>
      </c>
    </row>
    <row r="16" spans="2:9" x14ac:dyDescent="0.2">
      <c r="B16" s="10" t="s">
        <v>17</v>
      </c>
      <c r="C16" s="22">
        <v>49112298.399999999</v>
      </c>
      <c r="D16" s="22">
        <v>14970392.600000001</v>
      </c>
      <c r="E16" s="26">
        <f t="shared" si="2"/>
        <v>64082691</v>
      </c>
      <c r="F16" s="23">
        <v>63543875.455339998</v>
      </c>
      <c r="G16" s="23">
        <v>49917963.275340006</v>
      </c>
      <c r="H16" s="30">
        <f t="shared" si="3"/>
        <v>538815.54466000199</v>
      </c>
    </row>
    <row r="17" spans="2:8" x14ac:dyDescent="0.2">
      <c r="B17" s="10" t="s">
        <v>18</v>
      </c>
      <c r="C17" s="22">
        <v>53036369.880000003</v>
      </c>
      <c r="D17" s="22">
        <v>11049614.039999997</v>
      </c>
      <c r="E17" s="26">
        <f t="shared" si="2"/>
        <v>64085983.920000002</v>
      </c>
      <c r="F17" s="23">
        <f>60335220.9821-730642.11</f>
        <v>59604578.872100003</v>
      </c>
      <c r="G17" s="23">
        <f>60335220.9821-730642.11</f>
        <v>59604578.872100003</v>
      </c>
      <c r="H17" s="30">
        <f t="shared" si="3"/>
        <v>4481405.0478999987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77869466.409999996</v>
      </c>
      <c r="D19" s="22">
        <f>26977574.96-35974969.19</f>
        <v>-8997394.2299999967</v>
      </c>
      <c r="E19" s="26">
        <f t="shared" si="2"/>
        <v>68872072.180000007</v>
      </c>
      <c r="F19" s="23">
        <v>68872072.18280001</v>
      </c>
      <c r="G19" s="23">
        <v>68336597.842799991</v>
      </c>
      <c r="H19" s="30">
        <f t="shared" si="3"/>
        <v>-2.8000026941299438E-3</v>
      </c>
    </row>
    <row r="20" spans="2:8" s="9" customFormat="1" ht="24" x14ac:dyDescent="0.2">
      <c r="B20" s="12" t="s">
        <v>21</v>
      </c>
      <c r="C20" s="7">
        <f>SUM(C21:C29)</f>
        <v>19679600</v>
      </c>
      <c r="D20" s="7">
        <f t="shared" ref="D20:H20" si="4">SUM(D21:D29)</f>
        <v>3902051.9</v>
      </c>
      <c r="E20" s="25">
        <f t="shared" si="4"/>
        <v>23581651.900000002</v>
      </c>
      <c r="F20" s="7">
        <f t="shared" si="4"/>
        <v>10660849.15</v>
      </c>
      <c r="G20" s="7">
        <f t="shared" si="4"/>
        <v>7036751.9899999993</v>
      </c>
      <c r="H20" s="25">
        <f t="shared" si="4"/>
        <v>12920802.75</v>
      </c>
    </row>
    <row r="21" spans="2:8" ht="24" x14ac:dyDescent="0.2">
      <c r="B21" s="10" t="s">
        <v>22</v>
      </c>
      <c r="C21" s="22">
        <v>7514000</v>
      </c>
      <c r="D21" s="22">
        <v>242203.6100000001</v>
      </c>
      <c r="E21" s="26">
        <f t="shared" si="2"/>
        <v>7756203.6100000003</v>
      </c>
      <c r="F21" s="23">
        <v>4744743.5200000005</v>
      </c>
      <c r="G21" s="23">
        <v>3417374.87</v>
      </c>
      <c r="H21" s="30">
        <f t="shared" si="3"/>
        <v>3011460.09</v>
      </c>
    </row>
    <row r="22" spans="2:8" x14ac:dyDescent="0.2">
      <c r="B22" s="10" t="s">
        <v>23</v>
      </c>
      <c r="C22" s="22">
        <v>629600</v>
      </c>
      <c r="D22" s="22">
        <v>0</v>
      </c>
      <c r="E22" s="26">
        <f t="shared" si="2"/>
        <v>629600</v>
      </c>
      <c r="F22" s="23">
        <v>291430.42</v>
      </c>
      <c r="G22" s="23">
        <v>278052.82</v>
      </c>
      <c r="H22" s="30">
        <f t="shared" si="3"/>
        <v>338169.58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1830000</v>
      </c>
      <c r="D24" s="22">
        <v>22033.45</v>
      </c>
      <c r="E24" s="26">
        <f t="shared" si="2"/>
        <v>1852033.45</v>
      </c>
      <c r="F24" s="23">
        <v>456163.72000000003</v>
      </c>
      <c r="G24" s="23">
        <v>426983.89</v>
      </c>
      <c r="H24" s="30">
        <f t="shared" si="3"/>
        <v>1395869.73</v>
      </c>
    </row>
    <row r="25" spans="2:8" ht="23.45" customHeight="1" x14ac:dyDescent="0.2">
      <c r="B25" s="10" t="s">
        <v>26</v>
      </c>
      <c r="C25" s="22">
        <v>3765000</v>
      </c>
      <c r="D25" s="22">
        <v>0</v>
      </c>
      <c r="E25" s="26">
        <f t="shared" si="2"/>
        <v>3765000</v>
      </c>
      <c r="F25" s="23">
        <v>5705.07</v>
      </c>
      <c r="G25" s="23">
        <v>0</v>
      </c>
      <c r="H25" s="30">
        <f t="shared" si="3"/>
        <v>3759294.93</v>
      </c>
    </row>
    <row r="26" spans="2:8" x14ac:dyDescent="0.2">
      <c r="B26" s="10" t="s">
        <v>27</v>
      </c>
      <c r="C26" s="22">
        <v>1084000</v>
      </c>
      <c r="D26" s="22">
        <v>0</v>
      </c>
      <c r="E26" s="26">
        <f t="shared" si="2"/>
        <v>1084000</v>
      </c>
      <c r="F26" s="23">
        <v>522607.55000000005</v>
      </c>
      <c r="G26" s="23">
        <v>522607.55000000005</v>
      </c>
      <c r="H26" s="30">
        <f t="shared" si="3"/>
        <v>561392.44999999995</v>
      </c>
    </row>
    <row r="27" spans="2:8" ht="24" x14ac:dyDescent="0.2">
      <c r="B27" s="10" t="s">
        <v>28</v>
      </c>
      <c r="C27" s="22">
        <v>4659000</v>
      </c>
      <c r="D27" s="22">
        <v>0</v>
      </c>
      <c r="E27" s="26">
        <f t="shared" si="2"/>
        <v>4659000</v>
      </c>
      <c r="F27" s="23">
        <v>804384.02999999991</v>
      </c>
      <c r="G27" s="23">
        <v>785504.05999999994</v>
      </c>
      <c r="H27" s="30">
        <f t="shared" si="3"/>
        <v>3854615.97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198000</v>
      </c>
      <c r="D29" s="22">
        <v>3637814.84</v>
      </c>
      <c r="E29" s="26">
        <f t="shared" si="2"/>
        <v>3835814.84</v>
      </c>
      <c r="F29" s="23">
        <v>3835814.84</v>
      </c>
      <c r="G29" s="23">
        <v>1606228.7999999998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157667072.81</v>
      </c>
      <c r="D30" s="7">
        <f t="shared" ref="D30:H30" si="5">SUM(D31:D39)</f>
        <v>-43288260.850000001</v>
      </c>
      <c r="E30" s="25">
        <f t="shared" si="5"/>
        <v>114378811.96000001</v>
      </c>
      <c r="F30" s="7">
        <f t="shared" si="5"/>
        <v>71260815.879999995</v>
      </c>
      <c r="G30" s="7">
        <f t="shared" si="5"/>
        <v>66468030.75</v>
      </c>
      <c r="H30" s="25">
        <f t="shared" si="5"/>
        <v>43117996.079999991</v>
      </c>
    </row>
    <row r="31" spans="2:8" x14ac:dyDescent="0.2">
      <c r="B31" s="10" t="s">
        <v>32</v>
      </c>
      <c r="C31" s="22">
        <v>600000.01</v>
      </c>
      <c r="D31" s="22">
        <v>4412866.4099999992</v>
      </c>
      <c r="E31" s="26">
        <f t="shared" si="2"/>
        <v>5012866.419999999</v>
      </c>
      <c r="F31" s="23">
        <v>2869341.1999999983</v>
      </c>
      <c r="G31" s="23">
        <v>2846141.1999999983</v>
      </c>
      <c r="H31" s="30">
        <f t="shared" si="3"/>
        <v>2143525.2200000007</v>
      </c>
    </row>
    <row r="32" spans="2:8" x14ac:dyDescent="0.2">
      <c r="B32" s="10" t="s">
        <v>33</v>
      </c>
      <c r="C32" s="22">
        <v>1458999.99</v>
      </c>
      <c r="D32" s="22">
        <v>0</v>
      </c>
      <c r="E32" s="26">
        <f t="shared" si="2"/>
        <v>1458999.99</v>
      </c>
      <c r="F32" s="23">
        <v>1005765.6399999999</v>
      </c>
      <c r="G32" s="23">
        <v>995325.6399999999</v>
      </c>
      <c r="H32" s="30">
        <f t="shared" si="3"/>
        <v>453234.35000000009</v>
      </c>
    </row>
    <row r="33" spans="2:8" ht="24" x14ac:dyDescent="0.2">
      <c r="B33" s="10" t="s">
        <v>34</v>
      </c>
      <c r="C33" s="22">
        <v>7980000</v>
      </c>
      <c r="D33" s="22">
        <v>933978.66999999993</v>
      </c>
      <c r="E33" s="26">
        <f t="shared" si="2"/>
        <v>8913978.6699999999</v>
      </c>
      <c r="F33" s="23">
        <v>2816593.38</v>
      </c>
      <c r="G33" s="23">
        <v>2373203.36</v>
      </c>
      <c r="H33" s="30">
        <f t="shared" si="3"/>
        <v>6097385.29</v>
      </c>
    </row>
    <row r="34" spans="2:8" ht="24.6" customHeight="1" x14ac:dyDescent="0.2">
      <c r="B34" s="10" t="s">
        <v>35</v>
      </c>
      <c r="C34" s="22">
        <v>7188500.0099999998</v>
      </c>
      <c r="D34" s="22">
        <v>-561880.80000000005</v>
      </c>
      <c r="E34" s="26">
        <f t="shared" si="2"/>
        <v>6626619.21</v>
      </c>
      <c r="F34" s="23">
        <v>3718847.11</v>
      </c>
      <c r="G34" s="23">
        <v>3718847.11</v>
      </c>
      <c r="H34" s="30">
        <f t="shared" si="3"/>
        <v>2907772.1</v>
      </c>
    </row>
    <row r="35" spans="2:8" ht="24" x14ac:dyDescent="0.2">
      <c r="B35" s="10" t="s">
        <v>36</v>
      </c>
      <c r="C35" s="22">
        <v>33349961</v>
      </c>
      <c r="D35" s="22">
        <f>53668.56-2860362.51</f>
        <v>-2806693.9499999997</v>
      </c>
      <c r="E35" s="26">
        <f t="shared" si="2"/>
        <v>30543267.050000001</v>
      </c>
      <c r="F35" s="23">
        <v>5694964.2000000002</v>
      </c>
      <c r="G35" s="23">
        <v>3457499.9899999998</v>
      </c>
      <c r="H35" s="30">
        <f t="shared" si="3"/>
        <v>24848302.850000001</v>
      </c>
    </row>
    <row r="36" spans="2:8" ht="24" x14ac:dyDescent="0.2">
      <c r="B36" s="10" t="s">
        <v>37</v>
      </c>
      <c r="C36" s="22">
        <v>620000</v>
      </c>
      <c r="D36" s="22">
        <v>0</v>
      </c>
      <c r="E36" s="26">
        <f t="shared" si="2"/>
        <v>620000</v>
      </c>
      <c r="F36" s="23">
        <v>201604.31</v>
      </c>
      <c r="G36" s="23">
        <v>161418.43</v>
      </c>
      <c r="H36" s="30">
        <f t="shared" si="3"/>
        <v>418395.69</v>
      </c>
    </row>
    <row r="37" spans="2:8" x14ac:dyDescent="0.2">
      <c r="B37" s="10" t="s">
        <v>38</v>
      </c>
      <c r="C37" s="22">
        <v>4402900</v>
      </c>
      <c r="D37" s="22">
        <v>7295.03</v>
      </c>
      <c r="E37" s="26">
        <f t="shared" si="2"/>
        <v>4410195.03</v>
      </c>
      <c r="F37" s="23">
        <v>1160814.45</v>
      </c>
      <c r="G37" s="23">
        <v>1160814.45</v>
      </c>
      <c r="H37" s="30">
        <f t="shared" si="3"/>
        <v>3249380.58</v>
      </c>
    </row>
    <row r="38" spans="2:8" x14ac:dyDescent="0.2">
      <c r="B38" s="10" t="s">
        <v>39</v>
      </c>
      <c r="C38" s="22">
        <v>18218000</v>
      </c>
      <c r="D38" s="22">
        <v>-14029331.359999999</v>
      </c>
      <c r="E38" s="26">
        <f t="shared" si="2"/>
        <v>4188668.6400000006</v>
      </c>
      <c r="F38" s="23">
        <v>4188668.6400000006</v>
      </c>
      <c r="G38" s="23">
        <v>4174131.5200000005</v>
      </c>
      <c r="H38" s="30">
        <f t="shared" si="3"/>
        <v>0</v>
      </c>
    </row>
    <row r="39" spans="2:8" x14ac:dyDescent="0.2">
      <c r="B39" s="10" t="s">
        <v>40</v>
      </c>
      <c r="C39" s="22">
        <v>83848711.799999997</v>
      </c>
      <c r="D39" s="22">
        <f>4043648.57-35288143.42</f>
        <v>-31244494.850000001</v>
      </c>
      <c r="E39" s="26">
        <f t="shared" si="2"/>
        <v>52604216.949999996</v>
      </c>
      <c r="F39" s="23">
        <v>49604216.950000003</v>
      </c>
      <c r="G39" s="23">
        <f>49604216.95-2023567.9</f>
        <v>47580649.050000004</v>
      </c>
      <c r="H39" s="30">
        <f t="shared" si="3"/>
        <v>2999999.9999999925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9327329</v>
      </c>
      <c r="D50" s="7">
        <f t="shared" ref="D50:H50" si="7">SUM(D51:D59)</f>
        <v>573113.91999999993</v>
      </c>
      <c r="E50" s="25">
        <f t="shared" si="7"/>
        <v>9900442.9199999999</v>
      </c>
      <c r="F50" s="7">
        <f t="shared" si="7"/>
        <v>5567158.5</v>
      </c>
      <c r="G50" s="7">
        <f t="shared" si="7"/>
        <v>5567158.5</v>
      </c>
      <c r="H50" s="25">
        <f t="shared" si="7"/>
        <v>4333284.42</v>
      </c>
    </row>
    <row r="51" spans="2:8" x14ac:dyDescent="0.2">
      <c r="B51" s="10" t="s">
        <v>52</v>
      </c>
      <c r="C51" s="22">
        <v>2820000</v>
      </c>
      <c r="D51" s="22">
        <v>-675896.55</v>
      </c>
      <c r="E51" s="26">
        <f t="shared" si="2"/>
        <v>2144103.4500000002</v>
      </c>
      <c r="F51" s="23">
        <v>234463.97</v>
      </c>
      <c r="G51" s="23">
        <v>234463.97</v>
      </c>
      <c r="H51" s="30">
        <f t="shared" si="3"/>
        <v>1909639.4800000002</v>
      </c>
    </row>
    <row r="52" spans="2:8" x14ac:dyDescent="0.2">
      <c r="B52" s="10" t="s">
        <v>53</v>
      </c>
      <c r="C52" s="22">
        <v>70000</v>
      </c>
      <c r="D52" s="22">
        <v>187312.94</v>
      </c>
      <c r="E52" s="26">
        <f t="shared" si="2"/>
        <v>257312.94</v>
      </c>
      <c r="F52" s="23">
        <v>195691.62</v>
      </c>
      <c r="G52" s="23">
        <v>195691.62</v>
      </c>
      <c r="H52" s="30">
        <f t="shared" si="3"/>
        <v>61621.320000000007</v>
      </c>
    </row>
    <row r="53" spans="2:8" ht="24" x14ac:dyDescent="0.2">
      <c r="B53" s="10" t="s">
        <v>54</v>
      </c>
      <c r="C53" s="22">
        <v>280000</v>
      </c>
      <c r="D53" s="22">
        <v>0</v>
      </c>
      <c r="E53" s="26">
        <f t="shared" si="2"/>
        <v>280000</v>
      </c>
      <c r="F53" s="23">
        <v>0</v>
      </c>
      <c r="G53" s="23">
        <v>0</v>
      </c>
      <c r="H53" s="30">
        <f t="shared" si="3"/>
        <v>280000</v>
      </c>
    </row>
    <row r="54" spans="2:8" x14ac:dyDescent="0.2">
      <c r="B54" s="10" t="s">
        <v>55</v>
      </c>
      <c r="C54" s="22">
        <v>0</v>
      </c>
      <c r="D54" s="22">
        <v>295800</v>
      </c>
      <c r="E54" s="26">
        <f t="shared" si="2"/>
        <v>295800</v>
      </c>
      <c r="F54" s="23">
        <v>295800</v>
      </c>
      <c r="G54" s="23">
        <v>295800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682329</v>
      </c>
      <c r="D56" s="22">
        <v>765897.53</v>
      </c>
      <c r="E56" s="26">
        <f t="shared" si="2"/>
        <v>1448226.53</v>
      </c>
      <c r="F56" s="23">
        <v>998226.53000000014</v>
      </c>
      <c r="G56" s="23">
        <v>998226.53000000014</v>
      </c>
      <c r="H56" s="30">
        <f t="shared" si="3"/>
        <v>449999.99999999988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5475000</v>
      </c>
      <c r="D59" s="22">
        <v>0</v>
      </c>
      <c r="E59" s="26">
        <f t="shared" si="2"/>
        <v>5475000</v>
      </c>
      <c r="F59" s="23">
        <v>3842976.38</v>
      </c>
      <c r="G59" s="23">
        <v>3842976.38</v>
      </c>
      <c r="H59" s="30">
        <f t="shared" si="3"/>
        <v>1632023.62</v>
      </c>
    </row>
    <row r="60" spans="2:8" s="9" customFormat="1" x14ac:dyDescent="0.2">
      <c r="B60" s="6" t="s">
        <v>61</v>
      </c>
      <c r="C60" s="7">
        <f>SUM(C61:C63)</f>
        <v>1500000</v>
      </c>
      <c r="D60" s="7">
        <f t="shared" ref="D60:H60" si="8">SUM(D61:D63)</f>
        <v>0</v>
      </c>
      <c r="E60" s="25">
        <f t="shared" si="8"/>
        <v>1500000</v>
      </c>
      <c r="F60" s="7">
        <f t="shared" si="8"/>
        <v>0</v>
      </c>
      <c r="G60" s="7">
        <f t="shared" si="8"/>
        <v>0</v>
      </c>
      <c r="H60" s="25">
        <f t="shared" si="8"/>
        <v>1500000</v>
      </c>
    </row>
    <row r="61" spans="2:8" x14ac:dyDescent="0.2">
      <c r="B61" s="10" t="s">
        <v>62</v>
      </c>
      <c r="C61" s="22">
        <v>1500000</v>
      </c>
      <c r="D61" s="22">
        <v>0</v>
      </c>
      <c r="E61" s="26">
        <f t="shared" si="2"/>
        <v>1500000</v>
      </c>
      <c r="F61" s="23">
        <v>0</v>
      </c>
      <c r="G61" s="23">
        <v>0</v>
      </c>
      <c r="H61" s="30">
        <f t="shared" si="3"/>
        <v>1500000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493894111.99999994</v>
      </c>
      <c r="D85" s="15">
        <f t="shared" ref="D85:H85" si="14">SUM(D86,D94,D104,D114,D124,D134,D138,D147,D151)</f>
        <v>3553563.1899999976</v>
      </c>
      <c r="E85" s="27">
        <f t="shared" si="14"/>
        <v>497447675.19</v>
      </c>
      <c r="F85" s="15">
        <f t="shared" si="14"/>
        <v>484730142.36406004</v>
      </c>
      <c r="G85" s="15">
        <f t="shared" si="14"/>
        <v>481081869.73405993</v>
      </c>
      <c r="H85" s="27">
        <f t="shared" si="14"/>
        <v>12717532.825939985</v>
      </c>
    </row>
    <row r="86" spans="2:8" x14ac:dyDescent="0.2">
      <c r="B86" s="16" t="s">
        <v>13</v>
      </c>
      <c r="C86" s="7">
        <f>SUM(C87:C93)</f>
        <v>460564159.99999994</v>
      </c>
      <c r="D86" s="7">
        <f t="shared" ref="D86:H86" si="15">SUM(D87:D93)</f>
        <v>8243515.1899999976</v>
      </c>
      <c r="E86" s="25">
        <f t="shared" si="15"/>
        <v>468807675.19</v>
      </c>
      <c r="F86" s="7">
        <f t="shared" si="15"/>
        <v>461884912.26406002</v>
      </c>
      <c r="G86" s="7">
        <f t="shared" si="15"/>
        <v>460881444.83405995</v>
      </c>
      <c r="H86" s="25">
        <f t="shared" si="15"/>
        <v>6922762.9259399846</v>
      </c>
    </row>
    <row r="87" spans="2:8" ht="24" x14ac:dyDescent="0.2">
      <c r="B87" s="10" t="s">
        <v>14</v>
      </c>
      <c r="C87" s="22">
        <v>242388295.06999999</v>
      </c>
      <c r="D87" s="22">
        <v>-28821960.280000001</v>
      </c>
      <c r="E87" s="26">
        <f>SUM(C87:D87)</f>
        <v>213566334.78999999</v>
      </c>
      <c r="F87" s="23">
        <v>213566334.78690001</v>
      </c>
      <c r="G87" s="23">
        <v>213566334.78689998</v>
      </c>
      <c r="H87" s="30">
        <f t="shared" ref="H87:H153" si="16">SUM(E87-F87)</f>
        <v>3.099977970123291E-3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110827666</v>
      </c>
      <c r="D89" s="22">
        <v>5197945.51</v>
      </c>
      <c r="E89" s="26">
        <f t="shared" si="17"/>
        <v>116025611.51000001</v>
      </c>
      <c r="F89" s="23">
        <v>116025611.50740001</v>
      </c>
      <c r="G89" s="23">
        <v>116025611.50740001</v>
      </c>
      <c r="H89" s="30">
        <f t="shared" si="16"/>
        <v>2.5999993085861206E-3</v>
      </c>
    </row>
    <row r="90" spans="2:8" x14ac:dyDescent="0.2">
      <c r="B90" s="10" t="s">
        <v>17</v>
      </c>
      <c r="C90" s="22">
        <v>45337842.469999999</v>
      </c>
      <c r="D90" s="22">
        <v>-1045037.2000000001</v>
      </c>
      <c r="E90" s="26">
        <f t="shared" si="17"/>
        <v>44292805.269999996</v>
      </c>
      <c r="F90" s="23">
        <v>42837423.414659999</v>
      </c>
      <c r="G90" s="23">
        <v>42837423.414659999</v>
      </c>
      <c r="H90" s="30">
        <f t="shared" si="16"/>
        <v>1455381.8553399965</v>
      </c>
    </row>
    <row r="91" spans="2:8" x14ac:dyDescent="0.2">
      <c r="B91" s="10" t="s">
        <v>18</v>
      </c>
      <c r="C91" s="22">
        <v>39463416.780000001</v>
      </c>
      <c r="D91" s="22">
        <v>1194663.95</v>
      </c>
      <c r="E91" s="26">
        <f t="shared" si="17"/>
        <v>40658080.730000004</v>
      </c>
      <c r="F91" s="23">
        <v>39205480.947899997</v>
      </c>
      <c r="G91" s="23">
        <v>39027300.947899997</v>
      </c>
      <c r="H91" s="30">
        <f t="shared" si="16"/>
        <v>1452599.7821000069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22546939.68</v>
      </c>
      <c r="D93" s="22">
        <v>31717903.210000001</v>
      </c>
      <c r="E93" s="26">
        <f t="shared" si="17"/>
        <v>54264842.890000001</v>
      </c>
      <c r="F93" s="23">
        <v>50250061.607199997</v>
      </c>
      <c r="G93" s="23">
        <v>49424774.177199997</v>
      </c>
      <c r="H93" s="30">
        <f t="shared" si="16"/>
        <v>4014781.2828000039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33329952</v>
      </c>
      <c r="D104" s="7">
        <f t="shared" ref="D104:H104" si="19">SUM(D105:D113)</f>
        <v>-10689952</v>
      </c>
      <c r="E104" s="25">
        <f t="shared" si="19"/>
        <v>22640000</v>
      </c>
      <c r="F104" s="7">
        <f t="shared" si="19"/>
        <v>18929952</v>
      </c>
      <c r="G104" s="7">
        <f t="shared" si="19"/>
        <v>18929952</v>
      </c>
      <c r="H104" s="25">
        <f t="shared" si="19"/>
        <v>3710048</v>
      </c>
    </row>
    <row r="105" spans="2:18" x14ac:dyDescent="0.2">
      <c r="B105" s="10" t="s">
        <v>32</v>
      </c>
      <c r="C105" s="22">
        <v>21480000</v>
      </c>
      <c r="D105" s="22">
        <v>0</v>
      </c>
      <c r="E105" s="26">
        <f t="shared" si="17"/>
        <v>21480000</v>
      </c>
      <c r="F105" s="23">
        <v>17769952</v>
      </c>
      <c r="G105" s="23">
        <v>17769952</v>
      </c>
      <c r="H105" s="30">
        <f t="shared" si="16"/>
        <v>3710048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1160000</v>
      </c>
      <c r="D108" s="22">
        <v>0</v>
      </c>
      <c r="E108" s="26">
        <f t="shared" si="17"/>
        <v>1160000</v>
      </c>
      <c r="F108" s="23">
        <v>1160000</v>
      </c>
      <c r="G108" s="23">
        <v>1160000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10689952</v>
      </c>
      <c r="D113" s="22">
        <v>-10689952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560000</v>
      </c>
      <c r="E124" s="25">
        <f t="shared" si="21"/>
        <v>560000</v>
      </c>
      <c r="F124" s="7">
        <f t="shared" si="21"/>
        <v>560000</v>
      </c>
      <c r="G124" s="7">
        <f t="shared" si="21"/>
        <v>412086.21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560000</v>
      </c>
      <c r="E125" s="26">
        <f t="shared" si="17"/>
        <v>560000</v>
      </c>
      <c r="F125" s="23">
        <v>560000</v>
      </c>
      <c r="G125" s="23">
        <v>412086.21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5440000</v>
      </c>
      <c r="E134" s="25">
        <f t="shared" si="22"/>
        <v>5440000</v>
      </c>
      <c r="F134" s="7">
        <f t="shared" si="22"/>
        <v>3355278.1</v>
      </c>
      <c r="G134" s="7">
        <f t="shared" si="22"/>
        <v>858386.69</v>
      </c>
      <c r="H134" s="25">
        <f t="shared" si="22"/>
        <v>2084721.9</v>
      </c>
    </row>
    <row r="135" spans="2:8" x14ac:dyDescent="0.2">
      <c r="B135" s="10" t="s">
        <v>62</v>
      </c>
      <c r="C135" s="22">
        <v>0</v>
      </c>
      <c r="D135" s="23">
        <v>5440000</v>
      </c>
      <c r="E135" s="26">
        <f t="shared" si="17"/>
        <v>5440000</v>
      </c>
      <c r="F135" s="23">
        <v>3355278.1</v>
      </c>
      <c r="G135" s="23">
        <v>858386.69</v>
      </c>
      <c r="H135" s="30">
        <f t="shared" si="16"/>
        <v>2084721.9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1288097311.8099999</v>
      </c>
      <c r="D160" s="21">
        <f t="shared" ref="D160:G160" si="28">SUM(D10,D85)</f>
        <v>19157255.330600016</v>
      </c>
      <c r="E160" s="28">
        <f>SUM(E10,E85)</f>
        <v>1307254567.1406</v>
      </c>
      <c r="F160" s="21">
        <f t="shared" si="28"/>
        <v>1223863682.29</v>
      </c>
      <c r="G160" s="21">
        <f t="shared" si="28"/>
        <v>1154717822.3499999</v>
      </c>
      <c r="H160" s="28">
        <f>SUM(H10,H85)</f>
        <v>83390884.850600049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&amp;R&amp;"Arial,Normal"&amp;10Pág. &amp;P de &amp;N</oddFooter>
  </headerFooter>
  <rowBreaks count="3" manualBreakCount="3">
    <brk id="29" min="1" max="7" man="1"/>
    <brk id="49" min="1" max="7" man="1"/>
    <brk id="7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2024-01-23T17:38:09Z</cp:lastPrinted>
  <dcterms:created xsi:type="dcterms:W3CDTF">2020-01-08T21:14:59Z</dcterms:created>
  <dcterms:modified xsi:type="dcterms:W3CDTF">2024-02-02T20:30:01Z</dcterms:modified>
</cp:coreProperties>
</file>