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E5BCFA2F-4886-49B4-8951-6AF2B5E7C11D}" xr6:coauthVersionLast="36" xr6:coauthVersionMax="3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32" yWindow="-132" windowWidth="23316" windowHeight="12636" xr2:uid="{00000000-000D-0000-FFFF-FFFF00000000}"/>
  </bookViews>
  <sheets>
    <sheet name="EAEPED_OG" sheetId="1" r:id="rId1"/>
  </sheets>
  <definedNames>
    <definedName name="_xlnm.Print_Area" localSheetId="0">EAEPED_OG!$A$1:$I$174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H145" i="1"/>
  <c r="H127" i="1"/>
  <c r="H128" i="1"/>
  <c r="H117" i="1"/>
  <c r="H106" i="1"/>
  <c r="H105" i="1"/>
  <c r="H103" i="1"/>
  <c r="H87" i="1"/>
  <c r="H75" i="1"/>
  <c r="H68" i="1"/>
  <c r="H69" i="1"/>
  <c r="H70" i="1"/>
  <c r="H71" i="1"/>
  <c r="H54" i="1"/>
  <c r="H55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E76" i="1"/>
  <c r="H76" i="1" s="1"/>
  <c r="E74" i="1"/>
  <c r="H74" i="1" s="1"/>
  <c r="E70" i="1"/>
  <c r="E71" i="1"/>
  <c r="E72" i="1"/>
  <c r="H72" i="1" s="1"/>
  <c r="E66" i="1"/>
  <c r="H66" i="1" s="1"/>
  <c r="E67" i="1"/>
  <c r="H67" i="1" s="1"/>
  <c r="E68" i="1"/>
  <c r="E69" i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E55" i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/>
  <c r="G160" i="1" l="1"/>
  <c r="F85" i="1"/>
  <c r="F160" i="1" s="1"/>
  <c r="D85" i="1"/>
  <c r="H85" i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<sst xmlns="http://schemas.openxmlformats.org/spreadsheetml/2006/main" count="167" uniqueCount="94">
  <si>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</si>
  <si>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</si>
  <si>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</si>
  <si>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</si>
  <si>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</si>
  <si>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</si>
  <si>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</si>
  <si>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</si>
  <si>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</si>
  <si>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</si>
  <si>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</si>
  <si>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</si>
  <si>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</si>
  <si>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</si>
  <si>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</si>
  <si>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</si>
  <si>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</si>
  <si>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</si>
  <si>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</si>
  <si>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</si>
  <si>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</si>
  <si>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</si>
  <si>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</si>
  <si>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</si>
  <si>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</si>
  <si>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</si>
  <si>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</si>
  <si>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</si>
  <si>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</si>
  <si>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</si>
  <si>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</si>
  <si>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</si>
  <si>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</si>
  <si>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</si>
  <si>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</si>
  <si>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</si>
  <si>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</si>
  <si>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</si>
  <si>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</si>
  <si>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</si>
  <si>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</si>
  <si>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</si>
  <si>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</si>
  <si>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</si>
  <si>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</si>
  <si>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</si>
  <si>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</si>
  <si>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</si>
  <si>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</si>
  <si>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</si>
  <si>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</si>
  <si>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</si>
  <si>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</si>
  <si>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</si>
  <si>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</si>
  <si>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</si>
  <si>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</si>
  <si>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</si>
  <si>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</si>
  <si>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</si>
  <si>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</si>
  <si>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</si>
  <si>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</si>
  <si>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</si>
  <si>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</si>
  <si>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</si>
  <si>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</si>
  <si>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</si>
  <si>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</si>
  <si>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</si>
  <si>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</si>
  <si>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</si>
  <si>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</si>
  <si>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</si>
  <si>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</si>
  <si>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</si>
  <si>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</si>
  <si>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</si>
  <si>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</si>
  <si>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</si>
  <si>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</si>
  <si>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</si>
  <si>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</si>
  <si>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</si>
  <si>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</si>
  <si>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</si>
  <si>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</si>
  <si>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</si>
  <si>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Parral (a)</t>
  </si>
  <si>
    <t>Dra. Anna Elizabeth Chávez Mata</t>
  </si>
  <si>
    <t>Lic. Obed Puentes Parra</t>
  </si>
  <si>
    <t>Rectora</t>
  </si>
  <si>
    <t>Director Administrativo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</si>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</sst>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24" zoomScale="107" zoomScaleNormal="90" workbookViewId="0">
      <selection activeCell="E18" sqref="E18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0" t="s">
        <v>88</v>
      </c>
      <c r="C2" s="41"/>
      <c r="D2" s="41"/>
      <c r="E2" s="41"/>
      <c r="F2" s="41"/>
      <c r="G2" s="41"/>
      <c r="H2" s="42"/>
    </row>
    <row r="3" spans="2:9" x14ac:dyDescent="0.25">
      <c r="B3" s="43" t="s">
        <v>1</v>
      </c>
      <c r="C3" s="44"/>
      <c r="D3" s="44"/>
      <c r="E3" s="44"/>
      <c r="F3" s="44"/>
      <c r="G3" s="44"/>
      <c r="H3" s="45"/>
    </row>
    <row r="4" spans="2:9" x14ac:dyDescent="0.25">
      <c r="B4" s="43" t="s">
        <v>2</v>
      </c>
      <c r="C4" s="44"/>
      <c r="D4" s="44"/>
      <c r="E4" s="44"/>
      <c r="F4" s="44"/>
      <c r="G4" s="44"/>
      <c r="H4" s="45"/>
    </row>
    <row r="5" spans="2:9" x14ac:dyDescent="0.25">
      <c r="B5" s="46" t="s">
        <v>93</v>
      </c>
      <c r="C5" s="47"/>
      <c r="D5" s="47"/>
      <c r="E5" s="47"/>
      <c r="F5" s="47"/>
      <c r="G5" s="47"/>
      <c r="H5" s="48"/>
    </row>
    <row r="6" spans="2:9" ht="15.75" customHeight="1" thickBot="1" x14ac:dyDescent="0.3">
      <c r="B6" s="49" t="s">
        <v>3</v>
      </c>
      <c r="C6" s="50"/>
      <c r="D6" s="50"/>
      <c r="E6" s="50"/>
      <c r="F6" s="50"/>
      <c r="G6" s="50"/>
      <c r="H6" s="51"/>
    </row>
    <row r="7" spans="2:9" ht="24.75" customHeight="1" thickBot="1" x14ac:dyDescent="0.3">
      <c r="B7" s="33" t="s">
        <v>4</v>
      </c>
      <c r="C7" s="35" t="s">
        <v>5</v>
      </c>
      <c r="D7" s="36"/>
      <c r="E7" s="36"/>
      <c r="F7" s="36"/>
      <c r="G7" s="37"/>
      <c r="H7" s="38" t="s">
        <v>6</v>
      </c>
    </row>
    <row r="8" spans="2:9" ht="24.6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9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28868652.390000001</v>
      </c>
      <c r="D10" s="8">
        <f>SUM(D12,D20,D30,D40,D50,D60,D64,D73,D77)</f>
        <v>11884154.220000001</v>
      </c>
      <c r="E10" s="24">
        <f t="shared" ref="E10:H10" si="0">SUM(E12,E20,E30,E40,E50,E60,E64,E73,E77)</f>
        <v>40752806.609999999</v>
      </c>
      <c r="F10" s="8">
        <f t="shared" si="0"/>
        <v>31689267.420000006</v>
      </c>
      <c r="G10" s="8">
        <f t="shared" si="0"/>
        <v>31420188.370000001</v>
      </c>
      <c r="H10" s="24">
        <f t="shared" si="0"/>
        <v>9063539.1899999995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22783875.280000001</v>
      </c>
      <c r="D12" s="7">
        <f>SUM(D13:D19)</f>
        <v>3373790.7300000004</v>
      </c>
      <c r="E12" s="25">
        <f t="shared" ref="E12:H12" si="1">SUM(E13:E19)</f>
        <v>26157666.009999998</v>
      </c>
      <c r="F12" s="7">
        <f t="shared" si="1"/>
        <v>19413402.440000001</v>
      </c>
      <c r="G12" s="7">
        <f t="shared" si="1"/>
        <v>20213253.600000001</v>
      </c>
      <c r="H12" s="25">
        <f t="shared" si="1"/>
        <v>6744263.5699999984</v>
      </c>
    </row>
    <row r="13" spans="2:9" ht="22.8" x14ac:dyDescent="0.25">
      <c r="B13" s="10" t="s">
        <v>14</v>
      </c>
      <c r="C13" s="23">
        <v>15356747.92</v>
      </c>
      <c r="D13" s="22">
        <v>3373790.7300000004</v>
      </c>
      <c r="E13" s="26">
        <f>SUM(C13:D13)</f>
        <v>18730538.649999999</v>
      </c>
      <c r="F13" s="23">
        <v>15073039.800000001</v>
      </c>
      <c r="G13" s="23">
        <v>15319073.789999999</v>
      </c>
      <c r="H13" s="30">
        <f>SUM(E13-F13)</f>
        <v>3657498.8499999978</v>
      </c>
    </row>
    <row r="14" spans="2:9" ht="22.95" customHeight="1" x14ac:dyDescent="0.25">
      <c r="B14" s="10" t="s">
        <v>15</v>
      </c>
      <c r="C14" s="23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3">
        <v>2464402.2400000002</v>
      </c>
      <c r="D15" s="22">
        <v>0</v>
      </c>
      <c r="E15" s="26">
        <f t="shared" si="2"/>
        <v>2464402.2400000002</v>
      </c>
      <c r="F15" s="23">
        <v>789559.46</v>
      </c>
      <c r="G15" s="23">
        <v>1177530.07</v>
      </c>
      <c r="H15" s="30">
        <f t="shared" si="3"/>
        <v>1674842.7800000003</v>
      </c>
    </row>
    <row r="16" spans="2:9" x14ac:dyDescent="0.25">
      <c r="B16" s="10" t="s">
        <v>17</v>
      </c>
      <c r="C16" s="23">
        <v>3266966.54</v>
      </c>
      <c r="D16" s="22">
        <v>0</v>
      </c>
      <c r="E16" s="26">
        <f t="shared" si="2"/>
        <v>3266966.54</v>
      </c>
      <c r="F16" s="23">
        <v>1978827.49</v>
      </c>
      <c r="G16" s="23">
        <v>2159971.0499999998</v>
      </c>
      <c r="H16" s="30">
        <f t="shared" si="3"/>
        <v>1288139.05</v>
      </c>
    </row>
    <row r="17" spans="2:8" x14ac:dyDescent="0.25">
      <c r="B17" s="10" t="s">
        <v>18</v>
      </c>
      <c r="C17" s="23">
        <v>1626633.58</v>
      </c>
      <c r="D17" s="22">
        <v>25800</v>
      </c>
      <c r="E17" s="26">
        <f t="shared" si="2"/>
        <v>1652433.58</v>
      </c>
      <c r="F17" s="23">
        <v>1571975.69</v>
      </c>
      <c r="G17" s="23">
        <v>1556678.69</v>
      </c>
      <c r="H17" s="30">
        <f t="shared" si="3"/>
        <v>80457.89000000013</v>
      </c>
    </row>
    <row r="18" spans="2:8" x14ac:dyDescent="0.25">
      <c r="B18" s="10" t="s">
        <v>19</v>
      </c>
      <c r="C18" s="23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3">
        <v>69125</v>
      </c>
      <c r="D19" s="22">
        <v>-25800</v>
      </c>
      <c r="E19" s="26">
        <f t="shared" si="2"/>
        <v>43325</v>
      </c>
      <c r="F19" s="23">
        <v>0</v>
      </c>
      <c r="G19" s="23">
        <v>0</v>
      </c>
      <c r="H19" s="30">
        <f t="shared" si="3"/>
        <v>43325</v>
      </c>
    </row>
    <row r="20" spans="2:8" s="9" customFormat="1" ht="24" x14ac:dyDescent="0.25">
      <c r="B20" s="12" t="s">
        <v>21</v>
      </c>
      <c r="C20" s="7">
        <f>SUM(C21:C29)</f>
        <v>871607.64</v>
      </c>
      <c r="D20" s="7">
        <f t="shared" ref="D20:H20" si="4">SUM(D21:D29)</f>
        <v>1345176.4100000001</v>
      </c>
      <c r="E20" s="25">
        <f t="shared" si="4"/>
        <v>2216784.0500000003</v>
      </c>
      <c r="F20" s="7">
        <f t="shared" si="4"/>
        <v>1998016.4100000001</v>
      </c>
      <c r="G20" s="7">
        <f t="shared" si="4"/>
        <v>1750265.9300000002</v>
      </c>
      <c r="H20" s="25">
        <f t="shared" si="4"/>
        <v>218767.64</v>
      </c>
    </row>
    <row r="21" spans="2:8" ht="22.8" x14ac:dyDescent="0.25">
      <c r="B21" s="10" t="s">
        <v>22</v>
      </c>
      <c r="C21" s="22">
        <v>437381.06</v>
      </c>
      <c r="D21" s="22">
        <v>557859.49</v>
      </c>
      <c r="E21" s="26">
        <f t="shared" si="2"/>
        <v>995240.55</v>
      </c>
      <c r="F21" s="23">
        <v>993467.16</v>
      </c>
      <c r="G21" s="23">
        <v>999295.69</v>
      </c>
      <c r="H21" s="30">
        <f t="shared" si="3"/>
        <v>1773.390000000014</v>
      </c>
    </row>
    <row r="22" spans="2:8" x14ac:dyDescent="0.25">
      <c r="B22" s="10" t="s">
        <v>23</v>
      </c>
      <c r="C22" s="22">
        <v>136056.49</v>
      </c>
      <c r="D22" s="22">
        <v>81620.570000000007</v>
      </c>
      <c r="E22" s="26">
        <f t="shared" si="2"/>
        <v>217677.06</v>
      </c>
      <c r="F22" s="23">
        <v>216901.55</v>
      </c>
      <c r="G22" s="23">
        <v>92476.07</v>
      </c>
      <c r="H22" s="30">
        <f t="shared" si="3"/>
        <v>775.51000000000931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30000</v>
      </c>
      <c r="D24" s="22">
        <v>30000</v>
      </c>
      <c r="E24" s="26">
        <f t="shared" si="2"/>
        <v>60000</v>
      </c>
      <c r="F24" s="23">
        <v>40757.449999999997</v>
      </c>
      <c r="G24" s="23">
        <v>39365.550000000003</v>
      </c>
      <c r="H24" s="30">
        <f t="shared" si="3"/>
        <v>19242.550000000003</v>
      </c>
    </row>
    <row r="25" spans="2:8" ht="23.4" customHeight="1" x14ac:dyDescent="0.25">
      <c r="B25" s="10" t="s">
        <v>26</v>
      </c>
      <c r="C25" s="22">
        <v>20000.07</v>
      </c>
      <c r="D25" s="22">
        <v>-10000</v>
      </c>
      <c r="E25" s="26">
        <f t="shared" si="2"/>
        <v>10000.07</v>
      </c>
      <c r="F25" s="23">
        <v>0</v>
      </c>
      <c r="G25" s="23">
        <v>376</v>
      </c>
      <c r="H25" s="30">
        <f t="shared" si="3"/>
        <v>10000.07</v>
      </c>
    </row>
    <row r="26" spans="2:8" x14ac:dyDescent="0.25">
      <c r="B26" s="10" t="s">
        <v>27</v>
      </c>
      <c r="C26" s="22">
        <v>35000</v>
      </c>
      <c r="D26" s="22">
        <v>356507.82</v>
      </c>
      <c r="E26" s="26">
        <f t="shared" si="2"/>
        <v>391507.82</v>
      </c>
      <c r="F26" s="23">
        <v>382370.9</v>
      </c>
      <c r="G26" s="23">
        <v>376639.14</v>
      </c>
      <c r="H26" s="30">
        <f t="shared" si="3"/>
        <v>9136.9199999999837</v>
      </c>
    </row>
    <row r="27" spans="2:8" ht="22.8" x14ac:dyDescent="0.25">
      <c r="B27" s="10" t="s">
        <v>28</v>
      </c>
      <c r="C27" s="22">
        <v>152463.93</v>
      </c>
      <c r="D27" s="22">
        <v>69163.14</v>
      </c>
      <c r="E27" s="26">
        <f t="shared" si="2"/>
        <v>221627.07</v>
      </c>
      <c r="F27" s="23">
        <v>183687.85</v>
      </c>
      <c r="G27" s="23">
        <v>91210.8</v>
      </c>
      <c r="H27" s="30">
        <f t="shared" si="3"/>
        <v>37939.22</v>
      </c>
    </row>
    <row r="28" spans="2:8" ht="12" customHeight="1" x14ac:dyDescent="0.25">
      <c r="B28" s="10" t="s">
        <v>29</v>
      </c>
      <c r="C28" s="22">
        <v>60706.09</v>
      </c>
      <c r="D28" s="22">
        <v>5900</v>
      </c>
      <c r="E28" s="26">
        <f t="shared" si="2"/>
        <v>66606.09</v>
      </c>
      <c r="F28" s="23">
        <v>5892.8</v>
      </c>
      <c r="G28" s="23">
        <v>7646.25</v>
      </c>
      <c r="H28" s="30">
        <f t="shared" si="3"/>
        <v>60713.289999999994</v>
      </c>
    </row>
    <row r="29" spans="2:8" ht="25.95" customHeight="1" x14ac:dyDescent="0.25">
      <c r="B29" s="10" t="s">
        <v>30</v>
      </c>
      <c r="C29" s="22">
        <v>0</v>
      </c>
      <c r="D29" s="22">
        <v>254125.39</v>
      </c>
      <c r="E29" s="26">
        <f t="shared" si="2"/>
        <v>254125.39</v>
      </c>
      <c r="F29" s="23">
        <v>174938.7</v>
      </c>
      <c r="G29" s="23">
        <v>143256.43</v>
      </c>
      <c r="H29" s="30">
        <f t="shared" si="3"/>
        <v>79186.69</v>
      </c>
    </row>
    <row r="30" spans="2:8" s="9" customFormat="1" ht="24" x14ac:dyDescent="0.25">
      <c r="B30" s="12" t="s">
        <v>31</v>
      </c>
      <c r="C30" s="7">
        <f>SUM(C31:C39)</f>
        <v>5193169.22</v>
      </c>
      <c r="D30" s="7">
        <f t="shared" ref="D30:H30" si="5">SUM(D31:D39)</f>
        <v>3302199.08</v>
      </c>
      <c r="E30" s="25">
        <f t="shared" si="5"/>
        <v>8495368.3000000007</v>
      </c>
      <c r="F30" s="7">
        <f t="shared" si="5"/>
        <v>6429113.9500000011</v>
      </c>
      <c r="G30" s="7">
        <f t="shared" si="5"/>
        <v>6252128.04</v>
      </c>
      <c r="H30" s="25">
        <f t="shared" si="5"/>
        <v>2066254.35</v>
      </c>
    </row>
    <row r="31" spans="2:8" x14ac:dyDescent="0.25">
      <c r="B31" s="10" t="s">
        <v>32</v>
      </c>
      <c r="C31" s="22">
        <v>1173246.33</v>
      </c>
      <c r="D31" s="22">
        <v>787026.96</v>
      </c>
      <c r="E31" s="26">
        <f t="shared" si="2"/>
        <v>1960273.29</v>
      </c>
      <c r="F31" s="23">
        <v>1569248.68</v>
      </c>
      <c r="G31" s="23">
        <v>1519570.98</v>
      </c>
      <c r="H31" s="30">
        <f t="shared" si="3"/>
        <v>391024.6100000001</v>
      </c>
    </row>
    <row r="32" spans="2:8" x14ac:dyDescent="0.25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2.8" x14ac:dyDescent="0.25">
      <c r="B33" s="10" t="s">
        <v>34</v>
      </c>
      <c r="C33" s="22">
        <v>1576754.75</v>
      </c>
      <c r="D33" s="22">
        <v>701309.54</v>
      </c>
      <c r="E33" s="26">
        <f t="shared" si="2"/>
        <v>2278064.29</v>
      </c>
      <c r="F33" s="23">
        <v>1560132.26</v>
      </c>
      <c r="G33" s="23">
        <v>1539154.52</v>
      </c>
      <c r="H33" s="30">
        <f t="shared" si="3"/>
        <v>717932.03</v>
      </c>
    </row>
    <row r="34" spans="2:8" ht="24.6" customHeight="1" x14ac:dyDescent="0.25">
      <c r="B34" s="10" t="s">
        <v>35</v>
      </c>
      <c r="C34" s="22">
        <v>553870</v>
      </c>
      <c r="D34" s="22">
        <v>132447.81</v>
      </c>
      <c r="E34" s="26">
        <f t="shared" si="2"/>
        <v>686317.81</v>
      </c>
      <c r="F34" s="23">
        <v>464239.14</v>
      </c>
      <c r="G34" s="23">
        <v>511828.99</v>
      </c>
      <c r="H34" s="30">
        <f t="shared" si="3"/>
        <v>222078.67000000004</v>
      </c>
    </row>
    <row r="35" spans="2:8" ht="22.8" x14ac:dyDescent="0.25">
      <c r="B35" s="10" t="s">
        <v>36</v>
      </c>
      <c r="C35" s="22">
        <v>245589.86</v>
      </c>
      <c r="D35" s="22">
        <v>386395.3</v>
      </c>
      <c r="E35" s="26">
        <f t="shared" si="2"/>
        <v>631985.15999999992</v>
      </c>
      <c r="F35" s="23">
        <v>529857.78</v>
      </c>
      <c r="G35" s="23">
        <v>529924.38</v>
      </c>
      <c r="H35" s="30">
        <f t="shared" si="3"/>
        <v>102127.37999999989</v>
      </c>
    </row>
    <row r="36" spans="2:8" x14ac:dyDescent="0.25">
      <c r="B36" s="10" t="s">
        <v>37</v>
      </c>
      <c r="C36" s="22">
        <v>868666.00000000012</v>
      </c>
      <c r="D36" s="22">
        <v>-69497.8</v>
      </c>
      <c r="E36" s="26">
        <f t="shared" si="2"/>
        <v>799168.20000000007</v>
      </c>
      <c r="F36" s="23">
        <v>477395.36</v>
      </c>
      <c r="G36" s="23">
        <v>486590.11</v>
      </c>
      <c r="H36" s="30">
        <f t="shared" si="3"/>
        <v>321772.84000000008</v>
      </c>
    </row>
    <row r="37" spans="2:8" x14ac:dyDescent="0.25">
      <c r="B37" s="10" t="s">
        <v>38</v>
      </c>
      <c r="C37" s="22">
        <v>193255.26</v>
      </c>
      <c r="D37" s="22">
        <v>390395.96</v>
      </c>
      <c r="E37" s="26">
        <f t="shared" si="2"/>
        <v>583651.22</v>
      </c>
      <c r="F37" s="23">
        <v>336673.7</v>
      </c>
      <c r="G37" s="23">
        <v>402673.42</v>
      </c>
      <c r="H37" s="30">
        <f t="shared" si="3"/>
        <v>246977.51999999996</v>
      </c>
    </row>
    <row r="38" spans="2:8" x14ac:dyDescent="0.25">
      <c r="B38" s="10" t="s">
        <v>39</v>
      </c>
      <c r="C38" s="22">
        <v>567000.14</v>
      </c>
      <c r="D38" s="22">
        <v>157469.31</v>
      </c>
      <c r="E38" s="26">
        <f t="shared" si="2"/>
        <v>724469.45</v>
      </c>
      <c r="F38" s="23">
        <v>686496.27</v>
      </c>
      <c r="G38" s="23">
        <v>924631.64</v>
      </c>
      <c r="H38" s="30">
        <f t="shared" si="3"/>
        <v>37973.179999999935</v>
      </c>
    </row>
    <row r="39" spans="2:8" x14ac:dyDescent="0.25">
      <c r="B39" s="10" t="s">
        <v>40</v>
      </c>
      <c r="C39" s="22">
        <v>14786.88</v>
      </c>
      <c r="D39" s="22">
        <v>816652</v>
      </c>
      <c r="E39" s="26">
        <f t="shared" si="2"/>
        <v>831438.88</v>
      </c>
      <c r="F39" s="23">
        <v>805070.76</v>
      </c>
      <c r="G39" s="23">
        <v>337754</v>
      </c>
      <c r="H39" s="30">
        <f t="shared" si="3"/>
        <v>26368.119999999995</v>
      </c>
    </row>
    <row r="40" spans="2:8" s="9" customFormat="1" ht="25.5" customHeight="1" x14ac:dyDescent="0.25">
      <c r="B40" s="12" t="s">
        <v>41</v>
      </c>
      <c r="C40" s="7">
        <f>SUM(C41:C49)</f>
        <v>20000.25</v>
      </c>
      <c r="D40" s="7">
        <f t="shared" ref="D40:H40" si="6">SUM(D41:D49)</f>
        <v>175000</v>
      </c>
      <c r="E40" s="25">
        <f t="shared" si="6"/>
        <v>195000.25</v>
      </c>
      <c r="F40" s="7">
        <f t="shared" si="6"/>
        <v>171200</v>
      </c>
      <c r="G40" s="7">
        <f t="shared" si="6"/>
        <v>163700</v>
      </c>
      <c r="H40" s="25">
        <f t="shared" si="6"/>
        <v>23800.25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5">
      <c r="B43" s="10" t="s">
        <v>44</v>
      </c>
      <c r="C43" s="22"/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20000.25</v>
      </c>
      <c r="D44" s="22">
        <v>175000</v>
      </c>
      <c r="E44" s="26">
        <f t="shared" si="2"/>
        <v>195000.25</v>
      </c>
      <c r="F44" s="23">
        <v>171200</v>
      </c>
      <c r="G44" s="23">
        <v>163700</v>
      </c>
      <c r="H44" s="30">
        <f t="shared" si="3"/>
        <v>23800.25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0</v>
      </c>
      <c r="D50" s="7">
        <f t="shared" ref="D50:H50" si="7">SUM(D51:D59)</f>
        <v>3687988</v>
      </c>
      <c r="E50" s="25">
        <f t="shared" si="7"/>
        <v>3687988</v>
      </c>
      <c r="F50" s="7">
        <f t="shared" si="7"/>
        <v>3677534.62</v>
      </c>
      <c r="G50" s="7">
        <f t="shared" si="7"/>
        <v>3040840.8000000003</v>
      </c>
      <c r="H50" s="25">
        <f t="shared" si="7"/>
        <v>10453.379999999981</v>
      </c>
    </row>
    <row r="51" spans="2:8" x14ac:dyDescent="0.25">
      <c r="B51" s="10" t="s">
        <v>52</v>
      </c>
      <c r="C51" s="22">
        <v>0</v>
      </c>
      <c r="D51" s="22">
        <v>80000</v>
      </c>
      <c r="E51" s="26">
        <f t="shared" si="2"/>
        <v>80000</v>
      </c>
      <c r="F51" s="23">
        <v>60000</v>
      </c>
      <c r="G51" s="23">
        <v>60000</v>
      </c>
      <c r="H51" s="30">
        <f t="shared" si="3"/>
        <v>20000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0</v>
      </c>
      <c r="D56" s="22">
        <v>3607988</v>
      </c>
      <c r="E56" s="26">
        <f t="shared" si="2"/>
        <v>3607988</v>
      </c>
      <c r="F56" s="23">
        <v>3606545.52</v>
      </c>
      <c r="G56" s="23">
        <v>2969851.7</v>
      </c>
      <c r="H56" s="30">
        <f t="shared" si="3"/>
        <v>1442.4799999999814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10989.1</v>
      </c>
      <c r="G58" s="23">
        <v>10989.1</v>
      </c>
      <c r="H58" s="30">
        <f t="shared" si="3"/>
        <v>-10989.1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28868652.390000001</v>
      </c>
      <c r="D160" s="21">
        <f t="shared" ref="D160:G160" si="28">SUM(D10,D85)</f>
        <v>11884154.220000001</v>
      </c>
      <c r="E160" s="28">
        <f>SUM(E10,E85)</f>
        <v>40752806.609999999</v>
      </c>
      <c r="F160" s="21">
        <f t="shared" si="28"/>
        <v>31689267.420000006</v>
      </c>
      <c r="G160" s="21">
        <f t="shared" si="28"/>
        <v>31420188.370000001</v>
      </c>
      <c r="H160" s="28">
        <f>SUM(H10,H85)</f>
        <v>9063539.1899999995</v>
      </c>
    </row>
    <row r="161" spans="2:6" s="31" customFormat="1" x14ac:dyDescent="0.25"/>
    <row r="162" spans="2:6" s="31" customFormat="1" x14ac:dyDescent="0.25"/>
    <row r="163" spans="2:6" s="31" customFormat="1" x14ac:dyDescent="0.25"/>
    <row r="164" spans="2:6" s="31" customFormat="1" x14ac:dyDescent="0.25"/>
    <row r="165" spans="2:6" s="31" customFormat="1" x14ac:dyDescent="0.25"/>
    <row r="166" spans="2:6" s="31" customFormat="1" x14ac:dyDescent="0.25"/>
    <row r="167" spans="2:6" s="31" customFormat="1" x14ac:dyDescent="0.25"/>
    <row r="168" spans="2:6" s="31" customFormat="1" x14ac:dyDescent="0.25"/>
    <row r="169" spans="2:6" s="31" customFormat="1" x14ac:dyDescent="0.25"/>
    <row r="170" spans="2:6" s="31" customFormat="1" x14ac:dyDescent="0.25"/>
    <row r="171" spans="2:6" s="31" customFormat="1" x14ac:dyDescent="0.25">
      <c r="B171" s="32" t="s">
        <v>89</v>
      </c>
      <c r="F171" s="32" t="s">
        <v>90</v>
      </c>
    </row>
    <row r="172" spans="2:6" s="31" customFormat="1" x14ac:dyDescent="0.25">
      <c r="B172" s="32" t="s">
        <v>91</v>
      </c>
      <c r="F172" s="32" t="s">
        <v>92</v>
      </c>
    </row>
    <row r="173" spans="2:6" s="31" customFormat="1" x14ac:dyDescent="0.25"/>
    <row r="174" spans="2:6" s="31" customFormat="1" x14ac:dyDescent="0.25"/>
    <row r="175" spans="2:6" s="31" customFormat="1" x14ac:dyDescent="0.25"/>
    <row r="176" spans="2: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2023-04-26T19:37:01Z</cp:lastPrinted>
  <dcterms:created xsi:type="dcterms:W3CDTF">2020-01-08T21:14:59Z</dcterms:created>
  <dcterms:modified xsi:type="dcterms:W3CDTF">2024-01-25T21:22:23Z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0a6e9586-91e6-4448-a1fe-d7663ef97e87</vt:lpwstr>
  </property>
</Properties>
</file>