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54D4815E-9A38-469D-A5F9-D93069E6C0AD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EAEPED_OG!$B$2:$H$166</definedName>
    <definedName name="_xlnm.Print_Titles" localSheetId="0">EAEPED_OG!$2:$8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2" i="1" l="1"/>
  <c r="H143" i="1"/>
  <c r="H144" i="1"/>
  <c r="H145" i="1"/>
  <c r="H135" i="1"/>
  <c r="H126" i="1"/>
  <c r="H127" i="1"/>
  <c r="H128" i="1"/>
  <c r="H132" i="1"/>
  <c r="H133" i="1"/>
  <c r="H125" i="1"/>
  <c r="H116" i="1"/>
  <c r="H117" i="1"/>
  <c r="H122" i="1"/>
  <c r="H123" i="1"/>
  <c r="H115" i="1"/>
  <c r="H106" i="1"/>
  <c r="H111" i="1"/>
  <c r="H112" i="1"/>
  <c r="H113" i="1"/>
  <c r="H105" i="1"/>
  <c r="H100" i="1"/>
  <c r="H101" i="1"/>
  <c r="H102" i="1"/>
  <c r="H103" i="1"/>
  <c r="H91" i="1"/>
  <c r="H92" i="1"/>
  <c r="H93" i="1"/>
  <c r="H87" i="1"/>
  <c r="H83" i="1"/>
  <c r="H84" i="1"/>
  <c r="H75" i="1"/>
  <c r="H76" i="1"/>
  <c r="H71" i="1"/>
  <c r="H72" i="1"/>
  <c r="H61" i="1"/>
  <c r="H52" i="1"/>
  <c r="H54" i="1"/>
  <c r="H55" i="1"/>
  <c r="H59" i="1"/>
  <c r="H51" i="1"/>
  <c r="H42" i="1"/>
  <c r="H43" i="1"/>
  <c r="H44" i="1"/>
  <c r="H45" i="1"/>
  <c r="H48" i="1"/>
  <c r="H49" i="1"/>
  <c r="H41" i="1"/>
  <c r="H24" i="1"/>
  <c r="H27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E143" i="1"/>
  <c r="E144" i="1"/>
  <c r="E145" i="1"/>
  <c r="E146" i="1"/>
  <c r="H146" i="1" s="1"/>
  <c r="E139" i="1"/>
  <c r="H139" i="1" s="1"/>
  <c r="E136" i="1"/>
  <c r="H136" i="1" s="1"/>
  <c r="E137" i="1"/>
  <c r="H137" i="1" s="1"/>
  <c r="E135" i="1"/>
  <c r="E133" i="1"/>
  <c r="E126" i="1"/>
  <c r="E127" i="1"/>
  <c r="E128" i="1"/>
  <c r="E129" i="1"/>
  <c r="H129" i="1" s="1"/>
  <c r="E130" i="1"/>
  <c r="H130" i="1" s="1"/>
  <c r="E131" i="1"/>
  <c r="H131" i="1" s="1"/>
  <c r="E132" i="1"/>
  <c r="E125" i="1"/>
  <c r="E116" i="1"/>
  <c r="E117" i="1"/>
  <c r="E118" i="1"/>
  <c r="H118" i="1" s="1"/>
  <c r="E119" i="1"/>
  <c r="H119" i="1" s="1"/>
  <c r="E120" i="1"/>
  <c r="H120" i="1" s="1"/>
  <c r="E121" i="1"/>
  <c r="H121" i="1" s="1"/>
  <c r="E122" i="1"/>
  <c r="E123" i="1"/>
  <c r="E115" i="1"/>
  <c r="E106" i="1"/>
  <c r="E107" i="1"/>
  <c r="H107" i="1" s="1"/>
  <c r="E108" i="1"/>
  <c r="H108" i="1" s="1"/>
  <c r="E109" i="1"/>
  <c r="H109" i="1" s="1"/>
  <c r="E110" i="1"/>
  <c r="H110" i="1" s="1"/>
  <c r="E111" i="1"/>
  <c r="E112" i="1"/>
  <c r="E113" i="1"/>
  <c r="E105" i="1"/>
  <c r="E96" i="1"/>
  <c r="H96" i="1" s="1"/>
  <c r="E97" i="1"/>
  <c r="H97" i="1" s="1"/>
  <c r="E98" i="1"/>
  <c r="H98" i="1" s="1"/>
  <c r="E99" i="1"/>
  <c r="H99" i="1" s="1"/>
  <c r="E100" i="1"/>
  <c r="E101" i="1"/>
  <c r="E102" i="1"/>
  <c r="E103" i="1"/>
  <c r="E95" i="1"/>
  <c r="H95" i="1" s="1"/>
  <c r="E88" i="1"/>
  <c r="H88" i="1" s="1"/>
  <c r="E89" i="1"/>
  <c r="H89" i="1" s="1"/>
  <c r="E90" i="1"/>
  <c r="H90" i="1" s="1"/>
  <c r="E91" i="1"/>
  <c r="E92" i="1"/>
  <c r="E93" i="1"/>
  <c r="E87" i="1"/>
  <c r="E79" i="1"/>
  <c r="H79" i="1" s="1"/>
  <c r="E80" i="1"/>
  <c r="H80" i="1" s="1"/>
  <c r="E81" i="1"/>
  <c r="H81" i="1" s="1"/>
  <c r="E82" i="1"/>
  <c r="H82" i="1" s="1"/>
  <c r="E83" i="1"/>
  <c r="E84" i="1"/>
  <c r="E78" i="1"/>
  <c r="H78" i="1" s="1"/>
  <c r="E75" i="1"/>
  <c r="E76" i="1"/>
  <c r="E74" i="1"/>
  <c r="H74" i="1" s="1"/>
  <c r="E70" i="1"/>
  <c r="H70" i="1" s="1"/>
  <c r="E71" i="1"/>
  <c r="E72" i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E52" i="1"/>
  <c r="E53" i="1"/>
  <c r="H53" i="1" s="1"/>
  <c r="E54" i="1"/>
  <c r="E55" i="1"/>
  <c r="E56" i="1"/>
  <c r="H56" i="1" s="1"/>
  <c r="E57" i="1"/>
  <c r="H57" i="1" s="1"/>
  <c r="E58" i="1"/>
  <c r="H58" i="1" s="1"/>
  <c r="E59" i="1"/>
  <c r="E51" i="1"/>
  <c r="E42" i="1"/>
  <c r="E43" i="1"/>
  <c r="E44" i="1"/>
  <c r="E45" i="1"/>
  <c r="E46" i="1"/>
  <c r="H46" i="1" s="1"/>
  <c r="E47" i="1"/>
  <c r="H47" i="1" s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C85" i="1" s="1"/>
  <c r="G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F85" i="1" l="1"/>
  <c r="H85" i="1"/>
  <c r="G10" i="1"/>
  <c r="G160" i="1" s="1"/>
  <c r="F10" i="1"/>
  <c r="F160" i="1" s="1"/>
  <c r="C10" i="1"/>
  <c r="C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<sst xmlns="http://schemas.openxmlformats.org/spreadsheetml/2006/main" count="169" uniqueCount="96">
  <si>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</si>
  <si>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</si>
  <si>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</si>
  <si>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</si>
  <si>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</si>
  <si>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</si>
  <si>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</si>
  <si>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</si>
  <si>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</si>
  <si>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</si>
  <si>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</si>
  <si>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</si>
  <si>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</si>
  <si>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</si>
  <si>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</si>
  <si>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</si>
  <si>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</si>
  <si>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</si>
  <si>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</si>
  <si>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</si>
  <si>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</si>
  <si>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</si>
  <si>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</si>
  <si>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</si>
  <si>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</si>
  <si>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</si>
  <si>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</si>
  <si>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</si>
  <si>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</si>
  <si>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</si>
  <si>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</si>
  <si>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</si>
  <si>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</si>
  <si>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</si>
  <si>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</si>
  <si>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</si>
  <si>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</si>
  <si>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</si>
  <si>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</si>
  <si>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</si>
  <si>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</si>
  <si>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</si>
  <si>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</si>
  <si>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</si>
  <si>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</si>
  <si>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</si>
  <si>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</si>
  <si>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</si>
  <si>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</si>
  <si>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</si>
  <si>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</si>
  <si>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</si>
  <si>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</si>
  <si>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</si>
  <si>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</si>
  <si>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</si>
  <si>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</si>
  <si>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</si>
  <si>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</si>
  <si>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</si>
  <si>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</si>
  <si>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</si>
  <si>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</si>
  <si>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</si>
  <si>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</si>
  <si>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</si>
  <si>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</si>
  <si>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</si>
  <si>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</si>
  <si>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</si>
  <si>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</si>
  <si>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</si>
  <si>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</si>
  <si>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</si>
  <si>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</si>
  <si>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</si>
  <si>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</si>
  <si>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</si>
  <si>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</si>
  <si>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</si>
  <si>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</si>
  <si>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</si>
  <si>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</si>
  <si>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</si>
  <si>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</si>
  <si>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</si>
  <si>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</si>
  <si>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</si>
  <si>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PRAXEDIS G GUERRERO (a)</t>
  </si>
  <si>
    <t>Del 01 de enero al 31 de diciembre 2023 (b)</t>
  </si>
  <si>
    <t>_______________________________</t>
  </si>
  <si>
    <t xml:space="preserve">    ING. VERÓNICA ACOSTA TREJO</t>
  </si>
  <si>
    <t xml:space="preserve">        DIRECTORA FINANCIERA</t>
  </si>
  <si>
    <t xml:space="preserve">                          ___________________________________</t>
  </si>
  <si>
    <t xml:space="preserve">                             C. GREGORIO VALENZUELA GUERRERO</t>
  </si>
  <si>
    <t xml:space="preserve">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</si>
</sst>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G168" sqref="G16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3582731.3847047566</v>
      </c>
      <c r="D10" s="8">
        <f>SUM(D12,D20,D30,D40,D50,D60,D64,D73,D77)</f>
        <v>6020304.9500000002</v>
      </c>
      <c r="E10" s="24">
        <f t="shared" ref="E10:H10" si="0">SUM(E12,E20,E30,E40,E50,E60,E64,E73,E77)</f>
        <v>9603036.3347047567</v>
      </c>
      <c r="F10" s="8">
        <f t="shared" si="0"/>
        <v>7983243.8100000005</v>
      </c>
      <c r="G10" s="8">
        <f t="shared" si="0"/>
        <v>7983243.8100000005</v>
      </c>
      <c r="H10" s="24">
        <f t="shared" si="0"/>
        <v>1619792.5247047564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1604797.9930125002</v>
      </c>
      <c r="D12" s="7">
        <f>SUM(D13:D19)</f>
        <v>0</v>
      </c>
      <c r="E12" s="25">
        <f t="shared" ref="E12:H12" si="1">SUM(E13:E19)</f>
        <v>1604797.9930125002</v>
      </c>
      <c r="F12" s="7">
        <f t="shared" si="1"/>
        <v>1551048.4700000002</v>
      </c>
      <c r="G12" s="7">
        <f t="shared" si="1"/>
        <v>1551048.4700000002</v>
      </c>
      <c r="H12" s="25">
        <f t="shared" si="1"/>
        <v>53749.523012500074</v>
      </c>
    </row>
    <row r="13" spans="2:9" ht="24" x14ac:dyDescent="0.2">
      <c r="B13" s="10" t="s">
        <v>14</v>
      </c>
      <c r="C13" s="22">
        <v>1135504.5594750002</v>
      </c>
      <c r="D13" s="22">
        <v>0</v>
      </c>
      <c r="E13" s="26">
        <f>SUM(C13:D13)</f>
        <v>1135504.5594750002</v>
      </c>
      <c r="F13" s="23">
        <v>1127459.7000000002</v>
      </c>
      <c r="G13" s="23">
        <v>1127459.7000000002</v>
      </c>
      <c r="H13" s="30">
        <f>SUM(E13-F13)</f>
        <v>8044.859475000063</v>
      </c>
    </row>
    <row r="14" spans="2:9" ht="23.1" customHeight="1" x14ac:dyDescent="0.2">
      <c r="B14" s="10" t="s">
        <v>15</v>
      </c>
      <c r="C14" s="22">
        <v>99304.92</v>
      </c>
      <c r="D14" s="22">
        <v>0</v>
      </c>
      <c r="E14" s="26">
        <f t="shared" ref="E14:E79" si="2">SUM(C14:D14)</f>
        <v>99304.92</v>
      </c>
      <c r="F14" s="23">
        <v>138854</v>
      </c>
      <c r="G14" s="23">
        <v>138854</v>
      </c>
      <c r="H14" s="30">
        <f t="shared" ref="H14:H79" si="3">SUM(E14-F14)</f>
        <v>-39549.08</v>
      </c>
    </row>
    <row r="15" spans="2:9" x14ac:dyDescent="0.2">
      <c r="B15" s="10" t="s">
        <v>16</v>
      </c>
      <c r="C15" s="22">
        <v>307676.5423875</v>
      </c>
      <c r="D15" s="22">
        <v>0</v>
      </c>
      <c r="E15" s="26">
        <f t="shared" si="2"/>
        <v>307676.5423875</v>
      </c>
      <c r="F15" s="23">
        <v>211844.05</v>
      </c>
      <c r="G15" s="23">
        <v>211844.05</v>
      </c>
      <c r="H15" s="30">
        <f t="shared" si="3"/>
        <v>95832.492387500009</v>
      </c>
    </row>
    <row r="16" spans="2:9" x14ac:dyDescent="0.2">
      <c r="B16" s="10" t="s">
        <v>17</v>
      </c>
      <c r="C16" s="22">
        <v>62311.971150000005</v>
      </c>
      <c r="D16" s="22">
        <v>0</v>
      </c>
      <c r="E16" s="26">
        <f t="shared" si="2"/>
        <v>62311.971150000005</v>
      </c>
      <c r="F16" s="23">
        <v>72890.720000000001</v>
      </c>
      <c r="G16" s="23">
        <v>72890.720000000001</v>
      </c>
      <c r="H16" s="30">
        <f t="shared" si="3"/>
        <v>-10578.748849999996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733183.92981552263</v>
      </c>
      <c r="D20" s="7">
        <f t="shared" ref="D20:H20" si="4">SUM(D21:D29)</f>
        <v>32025</v>
      </c>
      <c r="E20" s="25">
        <f t="shared" si="4"/>
        <v>765208.92981552263</v>
      </c>
      <c r="F20" s="7">
        <f t="shared" si="4"/>
        <v>633136.93999999994</v>
      </c>
      <c r="G20" s="7">
        <f t="shared" si="4"/>
        <v>633136.93999999994</v>
      </c>
      <c r="H20" s="25">
        <f t="shared" si="4"/>
        <v>132071.9898155226</v>
      </c>
    </row>
    <row r="21" spans="2:8" ht="24" x14ac:dyDescent="0.2">
      <c r="B21" s="10" t="s">
        <v>22</v>
      </c>
      <c r="C21" s="22">
        <v>38553.621130527186</v>
      </c>
      <c r="D21" s="22">
        <v>0</v>
      </c>
      <c r="E21" s="26">
        <f t="shared" si="2"/>
        <v>38553.621130527186</v>
      </c>
      <c r="F21" s="23">
        <v>62142.12</v>
      </c>
      <c r="G21" s="23">
        <v>62142.12</v>
      </c>
      <c r="H21" s="30">
        <f t="shared" si="3"/>
        <v>-23588.498869472816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13355.96</v>
      </c>
      <c r="G24" s="23">
        <v>13355.96</v>
      </c>
      <c r="H24" s="30">
        <f t="shared" si="3"/>
        <v>-13355.96</v>
      </c>
    </row>
    <row r="25" spans="2:8" ht="23.45" customHeight="1" x14ac:dyDescent="0.2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157118.19163919953</v>
      </c>
      <c r="D26" s="22">
        <v>0</v>
      </c>
      <c r="E26" s="26">
        <f t="shared" si="2"/>
        <v>157118.19163919953</v>
      </c>
      <c r="F26" s="23">
        <v>185530.62</v>
      </c>
      <c r="G26" s="23">
        <v>185530.62</v>
      </c>
      <c r="H26" s="30">
        <f t="shared" si="3"/>
        <v>-28412.428360800463</v>
      </c>
    </row>
    <row r="27" spans="2:8" ht="24" x14ac:dyDescent="0.2">
      <c r="B27" s="10" t="s">
        <v>28</v>
      </c>
      <c r="C27" s="22">
        <v>1985.0214711861706</v>
      </c>
      <c r="D27" s="22">
        <v>0</v>
      </c>
      <c r="E27" s="26">
        <f t="shared" si="2"/>
        <v>1985.0214711861706</v>
      </c>
      <c r="F27" s="23">
        <v>14430.49</v>
      </c>
      <c r="G27" s="23">
        <v>14430.49</v>
      </c>
      <c r="H27" s="30">
        <f t="shared" si="3"/>
        <v>-12445.46852881383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6.1" customHeight="1" x14ac:dyDescent="0.2">
      <c r="B29" s="10" t="s">
        <v>30</v>
      </c>
      <c r="C29" s="22">
        <v>535527.0955746097</v>
      </c>
      <c r="D29" s="22">
        <v>32025</v>
      </c>
      <c r="E29" s="26">
        <f t="shared" si="2"/>
        <v>567552.0955746097</v>
      </c>
      <c r="F29" s="23">
        <v>357677.75</v>
      </c>
      <c r="G29" s="23">
        <v>357677.75</v>
      </c>
      <c r="H29" s="30">
        <f t="shared" si="3"/>
        <v>209874.3455746097</v>
      </c>
    </row>
    <row r="30" spans="2:8" s="9" customFormat="1" ht="24" x14ac:dyDescent="0.2">
      <c r="B30" s="12" t="s">
        <v>31</v>
      </c>
      <c r="C30" s="7">
        <f>SUM(C31:C39)</f>
        <v>964749.46187673369</v>
      </c>
      <c r="D30" s="7">
        <f t="shared" ref="D30:H30" si="5">SUM(D31:D39)</f>
        <v>0</v>
      </c>
      <c r="E30" s="25">
        <f t="shared" si="5"/>
        <v>964749.46187673369</v>
      </c>
      <c r="F30" s="7">
        <f t="shared" si="5"/>
        <v>906076.03</v>
      </c>
      <c r="G30" s="7">
        <f t="shared" si="5"/>
        <v>906076.03</v>
      </c>
      <c r="H30" s="25">
        <f t="shared" si="5"/>
        <v>58673.43187673363</v>
      </c>
    </row>
    <row r="31" spans="2:8" x14ac:dyDescent="0.2">
      <c r="B31" s="10" t="s">
        <v>32</v>
      </c>
      <c r="C31" s="22">
        <v>555482.45363738737</v>
      </c>
      <c r="D31" s="22">
        <v>0</v>
      </c>
      <c r="E31" s="26">
        <f t="shared" si="2"/>
        <v>555482.45363738737</v>
      </c>
      <c r="F31" s="23">
        <v>461886.77</v>
      </c>
      <c r="G31" s="23">
        <v>461886.77</v>
      </c>
      <c r="H31" s="30">
        <f t="shared" si="3"/>
        <v>93595.683637387352</v>
      </c>
    </row>
    <row r="32" spans="2:8" x14ac:dyDescent="0.2">
      <c r="B32" s="10" t="s">
        <v>33</v>
      </c>
      <c r="C32" s="22">
        <v>41713.983943762927</v>
      </c>
      <c r="D32" s="22">
        <v>0</v>
      </c>
      <c r="E32" s="26">
        <f t="shared" si="2"/>
        <v>41713.983943762927</v>
      </c>
      <c r="F32" s="23">
        <v>75142.5</v>
      </c>
      <c r="G32" s="23">
        <v>75142.5</v>
      </c>
      <c r="H32" s="30">
        <f t="shared" si="3"/>
        <v>-33428.516056237073</v>
      </c>
    </row>
    <row r="33" spans="2:8" ht="24" x14ac:dyDescent="0.2">
      <c r="B33" s="10" t="s">
        <v>34</v>
      </c>
      <c r="C33" s="22">
        <v>21540.827774238231</v>
      </c>
      <c r="D33" s="22">
        <v>0</v>
      </c>
      <c r="E33" s="26">
        <f t="shared" si="2"/>
        <v>21540.827774238231</v>
      </c>
      <c r="F33" s="23">
        <v>33696.339999999997</v>
      </c>
      <c r="G33" s="23">
        <v>33696.339999999997</v>
      </c>
      <c r="H33" s="30">
        <f t="shared" si="3"/>
        <v>-12155.512225761766</v>
      </c>
    </row>
    <row r="34" spans="2:8" ht="24.6" customHeight="1" x14ac:dyDescent="0.2">
      <c r="B34" s="10" t="s">
        <v>35</v>
      </c>
      <c r="C34" s="22">
        <v>32953.534438720948</v>
      </c>
      <c r="D34" s="22">
        <v>0</v>
      </c>
      <c r="E34" s="26">
        <f t="shared" si="2"/>
        <v>32953.534438720948</v>
      </c>
      <c r="F34" s="23">
        <v>37444.5</v>
      </c>
      <c r="G34" s="23">
        <v>37444.5</v>
      </c>
      <c r="H34" s="30">
        <f t="shared" si="3"/>
        <v>-4490.9655612790521</v>
      </c>
    </row>
    <row r="35" spans="2:8" ht="24" x14ac:dyDescent="0.2">
      <c r="B35" s="10" t="s">
        <v>36</v>
      </c>
      <c r="C35" s="22">
        <v>62545.332073056001</v>
      </c>
      <c r="D35" s="22">
        <v>0</v>
      </c>
      <c r="E35" s="26">
        <f t="shared" si="2"/>
        <v>62545.332073056001</v>
      </c>
      <c r="F35" s="23">
        <v>47140</v>
      </c>
      <c r="G35" s="23">
        <v>47140</v>
      </c>
      <c r="H35" s="30">
        <f t="shared" si="3"/>
        <v>15405.332073056001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50962.418112666652</v>
      </c>
      <c r="D37" s="22">
        <v>0</v>
      </c>
      <c r="E37" s="26">
        <f t="shared" si="2"/>
        <v>50962.418112666652</v>
      </c>
      <c r="F37" s="23">
        <v>59130.75</v>
      </c>
      <c r="G37" s="23">
        <v>59130.75</v>
      </c>
      <c r="H37" s="30">
        <f t="shared" si="3"/>
        <v>-8168.3318873333483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199550.91189690153</v>
      </c>
      <c r="D39" s="22">
        <v>0</v>
      </c>
      <c r="E39" s="26">
        <f t="shared" si="2"/>
        <v>199550.91189690153</v>
      </c>
      <c r="F39" s="23">
        <v>191635.17</v>
      </c>
      <c r="G39" s="23">
        <v>191635.17</v>
      </c>
      <c r="H39" s="30">
        <f t="shared" si="3"/>
        <v>7915.7418969015125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100000</v>
      </c>
      <c r="D50" s="7">
        <f t="shared" ref="D50:H50" si="7">SUM(D51:D59)</f>
        <v>1118000</v>
      </c>
      <c r="E50" s="25">
        <f t="shared" si="7"/>
        <v>1218000</v>
      </c>
      <c r="F50" s="7">
        <f t="shared" si="7"/>
        <v>1092029.33</v>
      </c>
      <c r="G50" s="7">
        <f t="shared" si="7"/>
        <v>1092029.33</v>
      </c>
      <c r="H50" s="25">
        <f t="shared" si="7"/>
        <v>125970.66999999993</v>
      </c>
    </row>
    <row r="51" spans="2:8" x14ac:dyDescent="0.2">
      <c r="B51" s="10" t="s">
        <v>52</v>
      </c>
      <c r="C51" s="22">
        <v>50000</v>
      </c>
      <c r="D51" s="22">
        <v>0</v>
      </c>
      <c r="E51" s="26">
        <f t="shared" si="2"/>
        <v>50000</v>
      </c>
      <c r="F51" s="23">
        <v>25200</v>
      </c>
      <c r="G51" s="23">
        <v>25200</v>
      </c>
      <c r="H51" s="30">
        <f t="shared" si="3"/>
        <v>24800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1118000</v>
      </c>
      <c r="E56" s="26">
        <f t="shared" si="2"/>
        <v>1118000</v>
      </c>
      <c r="F56" s="23">
        <v>1064509.33</v>
      </c>
      <c r="G56" s="23">
        <v>1064509.33</v>
      </c>
      <c r="H56" s="30">
        <f t="shared" si="3"/>
        <v>53490.669999999925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50000</v>
      </c>
      <c r="D59" s="22">
        <v>0</v>
      </c>
      <c r="E59" s="26">
        <f t="shared" si="2"/>
        <v>50000</v>
      </c>
      <c r="F59" s="23">
        <v>2320</v>
      </c>
      <c r="G59" s="23">
        <v>2320</v>
      </c>
      <c r="H59" s="30">
        <f t="shared" si="3"/>
        <v>47680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4870279.95</v>
      </c>
      <c r="E60" s="25">
        <f t="shared" si="8"/>
        <v>4870279.95</v>
      </c>
      <c r="F60" s="7">
        <f t="shared" si="8"/>
        <v>3620953.04</v>
      </c>
      <c r="G60" s="7">
        <f t="shared" si="8"/>
        <v>3620953.04</v>
      </c>
      <c r="H60" s="25">
        <f t="shared" si="8"/>
        <v>1249326.9100000001</v>
      </c>
    </row>
    <row r="61" spans="2:8" x14ac:dyDescent="0.2">
      <c r="B61" s="10" t="s">
        <v>62</v>
      </c>
      <c r="C61" s="22">
        <v>0</v>
      </c>
      <c r="D61" s="22">
        <v>4870279.95</v>
      </c>
      <c r="E61" s="26">
        <f t="shared" si="2"/>
        <v>4870279.95</v>
      </c>
      <c r="F61" s="23">
        <v>3620953.04</v>
      </c>
      <c r="G61" s="23">
        <v>3620953.04</v>
      </c>
      <c r="H61" s="30">
        <f t="shared" si="3"/>
        <v>1249326.9100000001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180000</v>
      </c>
      <c r="D77" s="7">
        <f t="shared" ref="D77:H77" si="11">SUM(D78:D84)</f>
        <v>0</v>
      </c>
      <c r="E77" s="25">
        <f t="shared" si="11"/>
        <v>180000</v>
      </c>
      <c r="F77" s="7">
        <f t="shared" si="11"/>
        <v>180000</v>
      </c>
      <c r="G77" s="7">
        <f t="shared" si="11"/>
        <v>180000</v>
      </c>
      <c r="H77" s="25">
        <f t="shared" si="11"/>
        <v>0</v>
      </c>
    </row>
    <row r="78" spans="2:8" x14ac:dyDescent="0.2">
      <c r="B78" s="10" t="s">
        <v>79</v>
      </c>
      <c r="C78" s="22">
        <v>180000</v>
      </c>
      <c r="D78" s="22">
        <v>0</v>
      </c>
      <c r="E78" s="26">
        <f t="shared" si="2"/>
        <v>180000</v>
      </c>
      <c r="F78" s="23">
        <v>180000</v>
      </c>
      <c r="G78" s="22">
        <v>180000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3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3582731.3847047566</v>
      </c>
      <c r="D160" s="21">
        <f t="shared" ref="D160:G160" si="28">SUM(D10,D85)</f>
        <v>6020304.9500000002</v>
      </c>
      <c r="E160" s="28">
        <f>SUM(E10,E85)</f>
        <v>9603036.3347047567</v>
      </c>
      <c r="F160" s="21">
        <f t="shared" si="28"/>
        <v>7983243.8100000005</v>
      </c>
      <c r="G160" s="21">
        <f t="shared" si="28"/>
        <v>7983243.8100000005</v>
      </c>
      <c r="H160" s="28">
        <f>SUM(H10,H85)</f>
        <v>1619792.5247047564</v>
      </c>
    </row>
    <row r="161" spans="2:7" s="31" customFormat="1" x14ac:dyDescent="0.2"/>
    <row r="162" spans="2:7" s="31" customFormat="1" x14ac:dyDescent="0.2"/>
    <row r="163" spans="2:7" s="31" customFormat="1" x14ac:dyDescent="0.2"/>
    <row r="164" spans="2:7" s="31" customFormat="1" x14ac:dyDescent="0.2">
      <c r="B164" s="31" t="s">
        <v>93</v>
      </c>
      <c r="G164" s="31" t="s">
        <v>90</v>
      </c>
    </row>
    <row r="165" spans="2:7" s="31" customFormat="1" x14ac:dyDescent="0.2">
      <c r="B165" s="31" t="s">
        <v>94</v>
      </c>
      <c r="G165" s="31" t="s">
        <v>91</v>
      </c>
    </row>
    <row r="166" spans="2:7" s="31" customFormat="1" x14ac:dyDescent="0.2">
      <c r="B166" s="31" t="s">
        <v>95</v>
      </c>
      <c r="G166" s="31" t="s">
        <v>92</v>
      </c>
    </row>
    <row r="167" spans="2:7" s="31" customFormat="1" x14ac:dyDescent="0.2"/>
    <row r="168" spans="2:7" s="31" customFormat="1" x14ac:dyDescent="0.2"/>
    <row r="169" spans="2:7" s="31" customFormat="1" x14ac:dyDescent="0.2"/>
    <row r="170" spans="2:7" s="31" customFormat="1" x14ac:dyDescent="0.2"/>
    <row r="171" spans="2:7" s="31" customFormat="1" x14ac:dyDescent="0.2"/>
    <row r="172" spans="2:7" s="31" customFormat="1" x14ac:dyDescent="0.2"/>
    <row r="173" spans="2:7" s="31" customFormat="1" x14ac:dyDescent="0.2"/>
    <row r="174" spans="2:7" s="31" customFormat="1" x14ac:dyDescent="0.2"/>
    <row r="175" spans="2:7" s="31" customFormat="1" x14ac:dyDescent="0.2"/>
    <row r="176" spans="2:7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4803149606299213" right="0.23622047244094491" top="0.35433070866141736" bottom="0.35433070866141736" header="0.31496062992125984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2024-02-01T23:03:28Z</cp:lastPrinted>
  <dcterms:created xsi:type="dcterms:W3CDTF">2020-01-08T21:14:59Z</dcterms:created>
  <dcterms:modified xsi:type="dcterms:W3CDTF">2024-02-01T23:03:29Z</dcterms:modified>
</cp:coreProperties>
</file>