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ocio\Desktop\Estados Financieros 2023\"/>
    </mc:Choice>
  </mc:AlternateContent>
  <xr:revisionPtr revIDLastSave="0" documentId="8_{9DE52858-BE54-48AE-B8F5-BD97DB5C7CF6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4240" windowHeight="13140" xr2:uid="{00000000-000D-0000-FFFF-FFFF00000000}"/>
  </bookViews>
  <sheets>
    <sheet name="EAEPED_OG" sheetId="1" r:id="rId1"/>
  </sheets>
  <externalReferences>
    <externalReference r:id="rId2"/>
  </externalReferences>
  <definedNames>
    <definedName name="_xlnm.Print_Area" localSheetId="0">EAEPED_OG!$B$1:$H$169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D88" i="1"/>
  <c r="E17" i="1" l="1"/>
  <c r="H17" i="1" s="1"/>
  <c r="E13" i="1"/>
  <c r="H13" i="1" s="1"/>
  <c r="E158" i="1"/>
  <c r="H15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8" i="1"/>
  <c r="H18" i="1" s="1"/>
  <c r="E19" i="1"/>
  <c r="H19" i="1" s="1"/>
  <c r="H77" i="1" l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F10" i="1" s="1"/>
  <c r="E12" i="1"/>
  <c r="D12" i="1"/>
  <c r="C12" i="1"/>
  <c r="C10" i="1" s="1"/>
  <c r="G10" i="1" l="1"/>
  <c r="D10" i="1"/>
  <c r="H10" i="1"/>
  <c r="E10" i="1"/>
  <c r="G94" i="1" l="1"/>
  <c r="G134" i="1" l="1"/>
  <c r="F94" i="1"/>
  <c r="F134" i="1"/>
  <c r="F86" i="1"/>
  <c r="G86" i="1"/>
  <c r="G104" i="1"/>
  <c r="G151" i="1"/>
  <c r="F104" i="1"/>
  <c r="F114" i="1"/>
  <c r="F151" i="1"/>
  <c r="G114" i="1"/>
  <c r="F124" i="1"/>
  <c r="G124" i="1"/>
  <c r="G147" i="1"/>
  <c r="E141" i="1"/>
  <c r="H141" i="1" s="1"/>
  <c r="E131" i="1"/>
  <c r="H131" i="1" s="1"/>
  <c r="E120" i="1"/>
  <c r="H120" i="1" s="1"/>
  <c r="E113" i="1"/>
  <c r="H113" i="1" s="1"/>
  <c r="E111" i="1"/>
  <c r="H111" i="1" s="1"/>
  <c r="E93" i="1"/>
  <c r="H93" i="1" s="1"/>
  <c r="C88" i="1"/>
  <c r="E88" i="1" s="1"/>
  <c r="H88" i="1" s="1"/>
  <c r="E101" i="1" l="1"/>
  <c r="H101" i="1" s="1"/>
  <c r="E97" i="1"/>
  <c r="H97" i="1" s="1"/>
  <c r="E110" i="1"/>
  <c r="H110" i="1" s="1"/>
  <c r="E123" i="1"/>
  <c r="H123" i="1" s="1"/>
  <c r="E137" i="1"/>
  <c r="H137" i="1" s="1"/>
  <c r="E157" i="1"/>
  <c r="H157" i="1" s="1"/>
  <c r="E128" i="1"/>
  <c r="H128" i="1" s="1"/>
  <c r="E92" i="1"/>
  <c r="H92" i="1" s="1"/>
  <c r="E106" i="1"/>
  <c r="H106" i="1" s="1"/>
  <c r="E119" i="1"/>
  <c r="H119" i="1" s="1"/>
  <c r="E132" i="1"/>
  <c r="H132" i="1" s="1"/>
  <c r="E156" i="1"/>
  <c r="H156" i="1" s="1"/>
  <c r="E142" i="1"/>
  <c r="H142" i="1" s="1"/>
  <c r="E96" i="1"/>
  <c r="H96" i="1" s="1"/>
  <c r="E102" i="1"/>
  <c r="H102" i="1" s="1"/>
  <c r="E122" i="1"/>
  <c r="H122" i="1" s="1"/>
  <c r="E129" i="1"/>
  <c r="H129" i="1" s="1"/>
  <c r="E107" i="1"/>
  <c r="H107" i="1" s="1"/>
  <c r="E116" i="1"/>
  <c r="H116" i="1" s="1"/>
  <c r="E133" i="1"/>
  <c r="H133" i="1" s="1"/>
  <c r="E143" i="1"/>
  <c r="H143" i="1" s="1"/>
  <c r="E153" i="1"/>
  <c r="H153" i="1" s="1"/>
  <c r="E89" i="1"/>
  <c r="H89" i="1" s="1"/>
  <c r="E98" i="1"/>
  <c r="H98" i="1" s="1"/>
  <c r="E103" i="1"/>
  <c r="H103" i="1" s="1"/>
  <c r="E112" i="1"/>
  <c r="H112" i="1" s="1"/>
  <c r="E121" i="1"/>
  <c r="H121" i="1" s="1"/>
  <c r="E130" i="1"/>
  <c r="H130" i="1" s="1"/>
  <c r="E140" i="1"/>
  <c r="H140" i="1" s="1"/>
  <c r="E149" i="1"/>
  <c r="H149" i="1" s="1"/>
  <c r="E99" i="1"/>
  <c r="H99" i="1" s="1"/>
  <c r="E117" i="1"/>
  <c r="H117" i="1" s="1"/>
  <c r="E144" i="1"/>
  <c r="H144" i="1" s="1"/>
  <c r="E154" i="1"/>
  <c r="H154" i="1" s="1"/>
  <c r="E126" i="1"/>
  <c r="H126" i="1" s="1"/>
  <c r="E90" i="1"/>
  <c r="H90" i="1" s="1"/>
  <c r="E108" i="1"/>
  <c r="H108" i="1" s="1"/>
  <c r="E87" i="1"/>
  <c r="C86" i="1"/>
  <c r="E105" i="1"/>
  <c r="C104" i="1"/>
  <c r="D114" i="1"/>
  <c r="D151" i="1"/>
  <c r="E115" i="1"/>
  <c r="C114" i="1"/>
  <c r="E152" i="1"/>
  <c r="C151" i="1"/>
  <c r="D124" i="1"/>
  <c r="E125" i="1"/>
  <c r="C124" i="1"/>
  <c r="D134" i="1"/>
  <c r="E135" i="1"/>
  <c r="C134" i="1"/>
  <c r="E109" i="1"/>
  <c r="H109" i="1" s="1"/>
  <c r="E118" i="1"/>
  <c r="H118" i="1" s="1"/>
  <c r="E127" i="1"/>
  <c r="H127" i="1" s="1"/>
  <c r="E136" i="1"/>
  <c r="H136" i="1" s="1"/>
  <c r="E145" i="1"/>
  <c r="H145" i="1" s="1"/>
  <c r="E155" i="1"/>
  <c r="H155" i="1" s="1"/>
  <c r="E91" i="1"/>
  <c r="H91" i="1" s="1"/>
  <c r="E95" i="1"/>
  <c r="C94" i="1"/>
  <c r="E100" i="1"/>
  <c r="H100" i="1" s="1"/>
  <c r="E139" i="1"/>
  <c r="E148" i="1"/>
  <c r="D94" i="1"/>
  <c r="D86" i="1"/>
  <c r="D104" i="1"/>
  <c r="E114" i="1" l="1"/>
  <c r="H115" i="1"/>
  <c r="H114" i="1" s="1"/>
  <c r="H139" i="1"/>
  <c r="E94" i="1"/>
  <c r="H95" i="1"/>
  <c r="H94" i="1" s="1"/>
  <c r="E124" i="1"/>
  <c r="H125" i="1"/>
  <c r="H124" i="1" s="1"/>
  <c r="E134" i="1"/>
  <c r="H135" i="1"/>
  <c r="H134" i="1" s="1"/>
  <c r="E104" i="1"/>
  <c r="H105" i="1"/>
  <c r="H104" i="1" s="1"/>
  <c r="H148" i="1"/>
  <c r="E151" i="1"/>
  <c r="H152" i="1"/>
  <c r="H151" i="1" s="1"/>
  <c r="E86" i="1"/>
  <c r="H87" i="1"/>
  <c r="H86" i="1" s="1"/>
  <c r="F138" i="1"/>
  <c r="D138" i="1"/>
  <c r="D147" i="1"/>
  <c r="F147" i="1"/>
  <c r="G138" i="1"/>
  <c r="G85" i="1" s="1"/>
  <c r="G160" i="1" s="1"/>
  <c r="F85" i="1" l="1"/>
  <c r="F160" i="1" s="1"/>
  <c r="D85" i="1"/>
  <c r="D160" i="1" s="1"/>
  <c r="E150" i="1"/>
  <c r="C147" i="1"/>
  <c r="E146" i="1"/>
  <c r="C138" i="1"/>
  <c r="H150" i="1" l="1"/>
  <c r="H147" i="1" s="1"/>
  <c r="E147" i="1"/>
  <c r="C85" i="1"/>
  <c r="C160" i="1" s="1"/>
  <c r="H146" i="1"/>
  <c r="H138" i="1" s="1"/>
  <c r="E138" i="1"/>
  <c r="E85" i="1" l="1"/>
  <c r="E160" i="1" s="1"/>
  <c r="H85" i="1"/>
  <c r="H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<sst xmlns="http://schemas.openxmlformats.org/spreadsheetml/2006/main" count="163" uniqueCount="90">
  <si>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</si>
  <si>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</si>
  <si>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</si>
  <si>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</si>
  <si>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</si>
  <si>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</si>
  <si>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</si>
  <si>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</si>
  <si>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</si>
  <si>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</si>
  <si>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</si>
  <si>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</si>
  <si>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</si>
  <si>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</si>
  <si>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</si>
  <si>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</si>
  <si>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</si>
  <si>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</si>
  <si>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</si>
  <si>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</si>
  <si>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</si>
  <si>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</si>
  <si>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</si>
  <si>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</si>
  <si>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</si>
  <si>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</si>
  <si>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</si>
  <si>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</si>
  <si>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</si>
  <si>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</si>
  <si>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</si>
  <si>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</si>
  <si>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</si>
  <si>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</si>
  <si>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</si>
  <si>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</si>
  <si>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</si>
  <si>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</si>
  <si>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</si>
  <si>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</si>
  <si>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</si>
  <si>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</si>
  <si>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</si>
  <si>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</si>
  <si>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</si>
  <si>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</si>
  <si>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</si>
  <si>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</si>
  <si>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</si>
  <si>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</si>
  <si>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</si>
  <si>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</si>
  <si>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</si>
  <si>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</si>
  <si>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</si>
  <si>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</si>
  <si>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</si>
  <si>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</si>
  <si>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</si>
  <si>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</si>
  <si>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</si>
  <si>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</si>
  <si>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</si>
  <si>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</si>
  <si>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</si>
  <si>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</si>
  <si>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</si>
  <si>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</si>
  <si>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</si>
  <si>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</si>
  <si>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</si>
  <si>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</si>
  <si>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</si>
  <si>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</si>
  <si>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</si>
  <si>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</si>
  <si>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</si>
  <si>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</si>
  <si>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</si>
  <si>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</si>
  <si>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</si>
  <si>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</si>
  <si>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</si>
  <si>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</si>
  <si>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</si>
  <si>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</si>
  <si>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</si>
  <si>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</si>
  <si>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ESTATAL DE JUSTICIA ADMINISTRATIVA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</si>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</sst>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163</xdr:row>
      <xdr:rowOff>45720</xdr:rowOff>
    </xdr:from>
    <xdr:to>
      <xdr:col>7</xdr:col>
      <xdr:colOff>327660</xdr:colOff>
      <xdr:row>170</xdr:row>
      <xdr:rowOff>27940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740F4AD7-75E6-9D6B-307F-179262D7EE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2121" b="87273"/>
        <a:stretch/>
      </xdr:blipFill>
      <xdr:spPr>
        <a:xfrm>
          <a:off x="777240" y="31607760"/>
          <a:ext cx="7642860" cy="1049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ESTADOS%20FINANCIEROS\2023\ESTADOS%20FINANCIEROS%20AUDITORIA%20SUPERIOR\4.%20DICIEMBRE%202023%20Referenciados\20_Anal&#237;tico%20del%20Ejercicio%20del%20Presupuesto%20de%20Egresos-Clasificaci&#243;n%20por%20Objeto%20del%20Gasto%20(Cap&#237;tulo%20y%20Concepto).xlsx" TargetMode="External"/><Relationship Id="rId2" Type="http://schemas.microsoft.com/office/2019/04/relationships/externalLinkLongPath" Target="file:///E:\ESTADOS%20FINANCIEROS\2023\ESTADOS%20FINANCIEROS%20AUDITORIA%20SUPERIOR\4.%20DICIEMBRE%202023%20Referenciados%20-%20Enviados\20_Anal&#237;tico%20del%20Ejercicio%20del%20Presupuesto%20de%20Egresos-Clasificaci&#243;n%20por%20Objeto%20del%20Gasto%20(Cap&#237;tulo%20y%20Concepto).xlsx?649400B8" TargetMode="External"/><Relationship Id="rId1" Type="http://schemas.openxmlformats.org/officeDocument/2006/relationships/externalLinkPath" Target="file:///\\649400B8\20_Anal&#237;tico%20del%20Ejercicio%20del%20Presupuesto%20de%20Egresos-Clasificaci&#243;n%20por%20Objeto%20del%20Gasto%20(Cap&#237;tulo%20y%20Concep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AEPE_COG"/>
    </sheetNames>
    <sheetDataSet>
      <sheetData sheetId="0">
        <row r="9">
          <cell r="D9">
            <v>0</v>
          </cell>
        </row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60"/>
  <sheetViews>
    <sheetView tabSelected="1" topLeftCell="A154" zoomScaleNormal="100" workbookViewId="0">
      <selection activeCell="H169" sqref="B1:H16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8" t="s">
        <v>88</v>
      </c>
      <c r="C2" s="39"/>
      <c r="D2" s="39"/>
      <c r="E2" s="39"/>
      <c r="F2" s="39"/>
      <c r="G2" s="39"/>
      <c r="H2" s="40"/>
    </row>
    <row r="3" spans="2:9" x14ac:dyDescent="0.2">
      <c r="B3" s="41" t="s">
        <v>1</v>
      </c>
      <c r="C3" s="42"/>
      <c r="D3" s="42"/>
      <c r="E3" s="42"/>
      <c r="F3" s="42"/>
      <c r="G3" s="42"/>
      <c r="H3" s="43"/>
    </row>
    <row r="4" spans="2:9" x14ac:dyDescent="0.2">
      <c r="B4" s="41" t="s">
        <v>2</v>
      </c>
      <c r="C4" s="42"/>
      <c r="D4" s="42"/>
      <c r="E4" s="42"/>
      <c r="F4" s="42"/>
      <c r="G4" s="42"/>
      <c r="H4" s="43"/>
    </row>
    <row r="5" spans="2:9" x14ac:dyDescent="0.2">
      <c r="B5" s="44" t="s">
        <v>89</v>
      </c>
      <c r="C5" s="45"/>
      <c r="D5" s="45"/>
      <c r="E5" s="45"/>
      <c r="F5" s="45"/>
      <c r="G5" s="45"/>
      <c r="H5" s="46"/>
    </row>
    <row r="6" spans="2:9" ht="15.75" customHeight="1" thickBot="1" x14ac:dyDescent="0.25">
      <c r="B6" s="47" t="s">
        <v>3</v>
      </c>
      <c r="C6" s="48"/>
      <c r="D6" s="48"/>
      <c r="E6" s="48"/>
      <c r="F6" s="48"/>
      <c r="G6" s="48"/>
      <c r="H6" s="49"/>
    </row>
    <row r="7" spans="2:9" ht="24.75" customHeight="1" thickBot="1" x14ac:dyDescent="0.25">
      <c r="B7" s="31" t="s">
        <v>4</v>
      </c>
      <c r="C7" s="33" t="s">
        <v>5</v>
      </c>
      <c r="D7" s="34"/>
      <c r="E7" s="34"/>
      <c r="F7" s="34"/>
      <c r="G7" s="35"/>
      <c r="H7" s="36" t="s">
        <v>6</v>
      </c>
    </row>
    <row r="8" spans="2:9" ht="24.75" thickBot="1" x14ac:dyDescent="0.25">
      <c r="B8" s="32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7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77994960.659999996</v>
      </c>
      <c r="D10" s="8">
        <f>SUM(D12,D20,D30,D40,D50,D60,D64,D73,D77)</f>
        <v>0</v>
      </c>
      <c r="E10" s="24">
        <f t="shared" ref="E10:H10" si="0">SUM(E12,E20,E30,E40,E50,E60,E64,E73,E77)</f>
        <v>77994960.659999996</v>
      </c>
      <c r="F10" s="8">
        <f t="shared" si="0"/>
        <v>55048532.840000004</v>
      </c>
      <c r="G10" s="8">
        <f t="shared" si="0"/>
        <v>54700262.959999993</v>
      </c>
      <c r="H10" s="24">
        <f t="shared" si="0"/>
        <v>22946427.82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51924177.789999999</v>
      </c>
      <c r="D12" s="7">
        <f>SUM(D13:D19)</f>
        <v>0</v>
      </c>
      <c r="E12" s="25">
        <f t="shared" ref="E12:H12" si="1">SUM(E13:E19)</f>
        <v>51924177.789999999</v>
      </c>
      <c r="F12" s="7">
        <f t="shared" si="1"/>
        <v>44118624.950000003</v>
      </c>
      <c r="G12" s="7">
        <f t="shared" si="1"/>
        <v>44066237.030000001</v>
      </c>
      <c r="H12" s="25">
        <f t="shared" si="1"/>
        <v>7805552.839999998</v>
      </c>
    </row>
    <row r="13" spans="2:9" ht="24" x14ac:dyDescent="0.2">
      <c r="B13" s="10" t="s">
        <v>14</v>
      </c>
      <c r="C13" s="22">
        <v>13121855.279999999</v>
      </c>
      <c r="D13" s="22">
        <v>0</v>
      </c>
      <c r="E13" s="26">
        <f>SUM(C13:D13)</f>
        <v>13121855.279999999</v>
      </c>
      <c r="F13" s="23">
        <v>11423229.609999999</v>
      </c>
      <c r="G13" s="23">
        <v>11423229.609999999</v>
      </c>
      <c r="H13" s="30">
        <f>SUM(E13-F13)</f>
        <v>1698625.67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1040678.09</v>
      </c>
      <c r="D15" s="22">
        <v>0</v>
      </c>
      <c r="E15" s="26">
        <f t="shared" si="2"/>
        <v>1040678.09</v>
      </c>
      <c r="F15" s="23">
        <v>832660.55</v>
      </c>
      <c r="G15" s="23">
        <v>832660.55</v>
      </c>
      <c r="H15" s="30">
        <f t="shared" si="3"/>
        <v>208017.53999999992</v>
      </c>
    </row>
    <row r="16" spans="2:9" x14ac:dyDescent="0.2">
      <c r="B16" s="10" t="s">
        <v>17</v>
      </c>
      <c r="C16" s="22">
        <v>7063215.1999999993</v>
      </c>
      <c r="D16" s="22">
        <v>0</v>
      </c>
      <c r="E16" s="26">
        <f t="shared" si="2"/>
        <v>7063215.1999999993</v>
      </c>
      <c r="F16" s="23">
        <v>5504079.0299999993</v>
      </c>
      <c r="G16" s="23">
        <v>5451691.1099999994</v>
      </c>
      <c r="H16" s="30">
        <f t="shared" si="3"/>
        <v>1559136.17</v>
      </c>
    </row>
    <row r="17" spans="2:8" x14ac:dyDescent="0.2">
      <c r="B17" s="10" t="s">
        <v>18</v>
      </c>
      <c r="C17" s="22">
        <v>2502240</v>
      </c>
      <c r="D17" s="22">
        <v>0</v>
      </c>
      <c r="E17" s="26">
        <f t="shared" si="2"/>
        <v>2502240</v>
      </c>
      <c r="F17" s="23">
        <v>1470296.6</v>
      </c>
      <c r="G17" s="23">
        <v>1470296.6</v>
      </c>
      <c r="H17" s="30">
        <f t="shared" si="3"/>
        <v>1031943.3999999999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28196189.219999999</v>
      </c>
      <c r="D19" s="22">
        <v>0</v>
      </c>
      <c r="E19" s="26">
        <f t="shared" si="2"/>
        <v>28196189.219999999</v>
      </c>
      <c r="F19" s="23">
        <v>24888359.16</v>
      </c>
      <c r="G19" s="23">
        <v>24888359.16</v>
      </c>
      <c r="H19" s="30">
        <f t="shared" si="3"/>
        <v>3307830.0599999987</v>
      </c>
    </row>
    <row r="20" spans="2:8" s="9" customFormat="1" ht="24" x14ac:dyDescent="0.2">
      <c r="B20" s="12" t="s">
        <v>21</v>
      </c>
      <c r="C20" s="7">
        <f>SUM(C21:C29)</f>
        <v>1293750</v>
      </c>
      <c r="D20" s="7">
        <f t="shared" ref="D20:H20" si="4">SUM(D21:D29)</f>
        <v>0</v>
      </c>
      <c r="E20" s="25">
        <f t="shared" si="4"/>
        <v>1293750</v>
      </c>
      <c r="F20" s="7">
        <f t="shared" si="4"/>
        <v>505350.77999999985</v>
      </c>
      <c r="G20" s="7">
        <f t="shared" si="4"/>
        <v>446231.11999999988</v>
      </c>
      <c r="H20" s="25">
        <f t="shared" si="4"/>
        <v>788399.2200000002</v>
      </c>
    </row>
    <row r="21" spans="2:8" ht="24" x14ac:dyDescent="0.2">
      <c r="B21" s="10" t="s">
        <v>22</v>
      </c>
      <c r="C21" s="22">
        <v>933190</v>
      </c>
      <c r="D21" s="22">
        <v>0</v>
      </c>
      <c r="E21" s="26">
        <f t="shared" si="2"/>
        <v>933190</v>
      </c>
      <c r="F21" s="23">
        <v>370336.80999999988</v>
      </c>
      <c r="G21" s="23">
        <v>311667.14999999991</v>
      </c>
      <c r="H21" s="30">
        <f t="shared" si="3"/>
        <v>562853.19000000018</v>
      </c>
    </row>
    <row r="22" spans="2:8" x14ac:dyDescent="0.2">
      <c r="B22" s="10" t="s">
        <v>23</v>
      </c>
      <c r="C22" s="22">
        <v>79600</v>
      </c>
      <c r="D22" s="22">
        <v>0</v>
      </c>
      <c r="E22" s="26">
        <f t="shared" si="2"/>
        <v>79600</v>
      </c>
      <c r="F22" s="23">
        <v>56108.909999999996</v>
      </c>
      <c r="G22" s="23">
        <v>55658.909999999996</v>
      </c>
      <c r="H22" s="30">
        <f t="shared" si="3"/>
        <v>23491.090000000004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50000</v>
      </c>
      <c r="D24" s="22">
        <v>0</v>
      </c>
      <c r="E24" s="26">
        <f t="shared" si="2"/>
        <v>50000</v>
      </c>
      <c r="F24" s="23">
        <v>14704.07</v>
      </c>
      <c r="G24" s="23">
        <v>14704.07</v>
      </c>
      <c r="H24" s="30">
        <f t="shared" si="3"/>
        <v>35295.93</v>
      </c>
    </row>
    <row r="25" spans="2:8" ht="23.45" customHeight="1" x14ac:dyDescent="0.2">
      <c r="B25" s="10" t="s">
        <v>26</v>
      </c>
      <c r="C25" s="22">
        <v>13920</v>
      </c>
      <c r="D25" s="22">
        <v>0</v>
      </c>
      <c r="E25" s="26">
        <f t="shared" si="2"/>
        <v>13920</v>
      </c>
      <c r="F25" s="23">
        <v>108</v>
      </c>
      <c r="G25" s="23">
        <v>108</v>
      </c>
      <c r="H25" s="30">
        <f t="shared" si="3"/>
        <v>13812</v>
      </c>
    </row>
    <row r="26" spans="2:8" x14ac:dyDescent="0.2">
      <c r="B26" s="10" t="s">
        <v>27</v>
      </c>
      <c r="C26" s="22">
        <v>167040</v>
      </c>
      <c r="D26" s="22">
        <v>0</v>
      </c>
      <c r="E26" s="26">
        <f t="shared" si="2"/>
        <v>167040</v>
      </c>
      <c r="F26" s="23">
        <v>62932.99</v>
      </c>
      <c r="G26" s="23">
        <v>62932.99</v>
      </c>
      <c r="H26" s="30">
        <f t="shared" si="3"/>
        <v>104107.01000000001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50000</v>
      </c>
      <c r="D28" s="22">
        <v>0</v>
      </c>
      <c r="E28" s="26">
        <f t="shared" si="2"/>
        <v>50000</v>
      </c>
      <c r="F28" s="23">
        <v>1160</v>
      </c>
      <c r="G28" s="23">
        <v>1160</v>
      </c>
      <c r="H28" s="30">
        <f t="shared" si="3"/>
        <v>48840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17039432.870000001</v>
      </c>
      <c r="D30" s="7">
        <f t="shared" ref="D30:H30" si="5">SUM(D31:D39)</f>
        <v>0</v>
      </c>
      <c r="E30" s="25">
        <f t="shared" si="5"/>
        <v>17039432.870000001</v>
      </c>
      <c r="F30" s="7">
        <f t="shared" si="5"/>
        <v>9830418.5199999996</v>
      </c>
      <c r="G30" s="7">
        <f t="shared" si="5"/>
        <v>8955594.4800000004</v>
      </c>
      <c r="H30" s="25">
        <f t="shared" si="5"/>
        <v>7209014.3499999996</v>
      </c>
    </row>
    <row r="31" spans="2:8" x14ac:dyDescent="0.2">
      <c r="B31" s="10" t="s">
        <v>32</v>
      </c>
      <c r="C31" s="22">
        <v>837376</v>
      </c>
      <c r="D31" s="22">
        <v>0</v>
      </c>
      <c r="E31" s="26">
        <f t="shared" si="2"/>
        <v>837376</v>
      </c>
      <c r="F31" s="23">
        <v>597774.94000000006</v>
      </c>
      <c r="G31" s="23">
        <v>541394.46000000008</v>
      </c>
      <c r="H31" s="30">
        <f t="shared" si="3"/>
        <v>239601.05999999994</v>
      </c>
    </row>
    <row r="32" spans="2:8" x14ac:dyDescent="0.2">
      <c r="B32" s="10" t="s">
        <v>33</v>
      </c>
      <c r="C32" s="22">
        <v>3096978</v>
      </c>
      <c r="D32" s="22">
        <v>0</v>
      </c>
      <c r="E32" s="26">
        <f t="shared" si="2"/>
        <v>3096978</v>
      </c>
      <c r="F32" s="23">
        <v>2701744.08</v>
      </c>
      <c r="G32" s="23">
        <v>1996789.92</v>
      </c>
      <c r="H32" s="30">
        <f t="shared" si="3"/>
        <v>395233.91999999993</v>
      </c>
    </row>
    <row r="33" spans="2:8" ht="24" x14ac:dyDescent="0.2">
      <c r="B33" s="10" t="s">
        <v>34</v>
      </c>
      <c r="C33" s="22">
        <v>3186338</v>
      </c>
      <c r="D33" s="22">
        <v>0</v>
      </c>
      <c r="E33" s="26">
        <f t="shared" si="2"/>
        <v>3186338</v>
      </c>
      <c r="F33" s="23">
        <v>1526333.4399999999</v>
      </c>
      <c r="G33" s="23">
        <v>1414389.64</v>
      </c>
      <c r="H33" s="30">
        <f t="shared" si="3"/>
        <v>1660004.56</v>
      </c>
    </row>
    <row r="34" spans="2:8" ht="24" x14ac:dyDescent="0.2">
      <c r="B34" s="10" t="s">
        <v>35</v>
      </c>
      <c r="C34" s="22">
        <v>145166</v>
      </c>
      <c r="D34" s="22">
        <v>0</v>
      </c>
      <c r="E34" s="26">
        <f t="shared" si="2"/>
        <v>145166</v>
      </c>
      <c r="F34" s="23">
        <v>60276.53</v>
      </c>
      <c r="G34" s="23">
        <v>58930.93</v>
      </c>
      <c r="H34" s="30">
        <f t="shared" si="3"/>
        <v>84889.47</v>
      </c>
    </row>
    <row r="35" spans="2:8" ht="24" x14ac:dyDescent="0.2">
      <c r="B35" s="10" t="s">
        <v>36</v>
      </c>
      <c r="C35" s="22">
        <v>574656</v>
      </c>
      <c r="D35" s="22">
        <v>0</v>
      </c>
      <c r="E35" s="26">
        <f t="shared" si="2"/>
        <v>574656</v>
      </c>
      <c r="F35" s="23">
        <v>110866.39000000001</v>
      </c>
      <c r="G35" s="23">
        <v>110666.39000000001</v>
      </c>
      <c r="H35" s="30">
        <f t="shared" si="3"/>
        <v>463789.61</v>
      </c>
    </row>
    <row r="36" spans="2:8" ht="24" x14ac:dyDescent="0.2">
      <c r="B36" s="10" t="s">
        <v>37</v>
      </c>
      <c r="C36" s="22">
        <v>120000</v>
      </c>
      <c r="D36" s="22">
        <v>0</v>
      </c>
      <c r="E36" s="26">
        <f t="shared" si="2"/>
        <v>120000</v>
      </c>
      <c r="F36" s="23">
        <v>22552.48</v>
      </c>
      <c r="G36" s="23">
        <v>22552.48</v>
      </c>
      <c r="H36" s="30">
        <f t="shared" si="3"/>
        <v>97447.52</v>
      </c>
    </row>
    <row r="37" spans="2:8" x14ac:dyDescent="0.2">
      <c r="B37" s="10" t="s">
        <v>38</v>
      </c>
      <c r="C37" s="22">
        <v>1806480</v>
      </c>
      <c r="D37" s="22">
        <v>0</v>
      </c>
      <c r="E37" s="26">
        <f t="shared" si="2"/>
        <v>1806480</v>
      </c>
      <c r="F37" s="23">
        <v>488283.56</v>
      </c>
      <c r="G37" s="23">
        <v>488283.56</v>
      </c>
      <c r="H37" s="30">
        <f t="shared" si="3"/>
        <v>1318196.44</v>
      </c>
    </row>
    <row r="38" spans="2:8" x14ac:dyDescent="0.2">
      <c r="B38" s="10" t="s">
        <v>39</v>
      </c>
      <c r="C38" s="22">
        <v>30000</v>
      </c>
      <c r="D38" s="22">
        <v>0</v>
      </c>
      <c r="E38" s="26">
        <f t="shared" si="2"/>
        <v>30000</v>
      </c>
      <c r="F38" s="23">
        <v>0</v>
      </c>
      <c r="G38" s="23">
        <v>0</v>
      </c>
      <c r="H38" s="30">
        <f t="shared" si="3"/>
        <v>30000</v>
      </c>
    </row>
    <row r="39" spans="2:8" x14ac:dyDescent="0.2">
      <c r="B39" s="10" t="s">
        <v>40</v>
      </c>
      <c r="C39" s="22">
        <v>7242438.8700000001</v>
      </c>
      <c r="D39" s="22">
        <v>0</v>
      </c>
      <c r="E39" s="26">
        <f t="shared" si="2"/>
        <v>7242438.8700000001</v>
      </c>
      <c r="F39" s="23">
        <v>4322587.1000000006</v>
      </c>
      <c r="G39" s="23">
        <v>4322587.1000000006</v>
      </c>
      <c r="H39" s="30">
        <f t="shared" si="3"/>
        <v>2919851.7699999996</v>
      </c>
    </row>
    <row r="40" spans="2:8" s="9" customFormat="1" ht="25.5" customHeight="1" x14ac:dyDescent="0.2">
      <c r="B40" s="12" t="s">
        <v>41</v>
      </c>
      <c r="C40" s="7">
        <f>SUM(C41:C49)</f>
        <v>144000</v>
      </c>
      <c r="D40" s="7">
        <f t="shared" ref="D40:H40" si="6">SUM(D41:D49)</f>
        <v>0</v>
      </c>
      <c r="E40" s="25">
        <f t="shared" si="6"/>
        <v>144000</v>
      </c>
      <c r="F40" s="7">
        <f t="shared" si="6"/>
        <v>0</v>
      </c>
      <c r="G40" s="7">
        <f t="shared" si="6"/>
        <v>0</v>
      </c>
      <c r="H40" s="25">
        <f t="shared" si="6"/>
        <v>144000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144000</v>
      </c>
      <c r="D44" s="22">
        <v>0</v>
      </c>
      <c r="E44" s="26">
        <f t="shared" si="2"/>
        <v>144000</v>
      </c>
      <c r="F44" s="23">
        <v>0</v>
      </c>
      <c r="G44" s="23">
        <v>0</v>
      </c>
      <c r="H44" s="30">
        <f t="shared" si="3"/>
        <v>144000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7593600</v>
      </c>
      <c r="D50" s="7">
        <f t="shared" ref="D50:H50" si="7">SUM(D51:D59)</f>
        <v>0</v>
      </c>
      <c r="E50" s="25">
        <f t="shared" si="7"/>
        <v>7593600</v>
      </c>
      <c r="F50" s="7">
        <f t="shared" si="7"/>
        <v>594138.59000000008</v>
      </c>
      <c r="G50" s="7">
        <f t="shared" si="7"/>
        <v>551219.75000000012</v>
      </c>
      <c r="H50" s="25">
        <f t="shared" si="7"/>
        <v>6999461.4100000001</v>
      </c>
    </row>
    <row r="51" spans="2:8" x14ac:dyDescent="0.2">
      <c r="B51" s="10" t="s">
        <v>52</v>
      </c>
      <c r="C51" s="22">
        <v>4208600</v>
      </c>
      <c r="D51" s="22">
        <v>0</v>
      </c>
      <c r="E51" s="26">
        <f t="shared" si="2"/>
        <v>4208600</v>
      </c>
      <c r="F51" s="23">
        <v>594138.59000000008</v>
      </c>
      <c r="G51" s="23">
        <v>551219.75000000012</v>
      </c>
      <c r="H51" s="30">
        <f t="shared" si="3"/>
        <v>3614461.41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385000</v>
      </c>
      <c r="D54" s="22">
        <v>0</v>
      </c>
      <c r="E54" s="26">
        <f t="shared" si="2"/>
        <v>385000</v>
      </c>
      <c r="F54" s="23">
        <v>0</v>
      </c>
      <c r="G54" s="23">
        <v>0</v>
      </c>
      <c r="H54" s="30">
        <f t="shared" si="3"/>
        <v>385000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2000000</v>
      </c>
      <c r="D56" s="22">
        <v>0</v>
      </c>
      <c r="E56" s="26">
        <f t="shared" si="2"/>
        <v>2000000</v>
      </c>
      <c r="F56" s="23">
        <v>0</v>
      </c>
      <c r="G56" s="23">
        <v>0</v>
      </c>
      <c r="H56" s="30">
        <f t="shared" si="3"/>
        <v>2000000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1000000</v>
      </c>
      <c r="D58" s="22">
        <v>0</v>
      </c>
      <c r="E58" s="26">
        <f t="shared" si="2"/>
        <v>1000000</v>
      </c>
      <c r="F58" s="23">
        <v>0</v>
      </c>
      <c r="G58" s="23">
        <v>0</v>
      </c>
      <c r="H58" s="30">
        <f t="shared" si="3"/>
        <v>1000000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680980.58000000007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680980.58000000007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f>+[1]EAEPE_COG!$C$11</f>
        <v>0</v>
      </c>
      <c r="D88" s="22">
        <f>+[1]EAEPE_COG!$C$11</f>
        <v>0</v>
      </c>
      <c r="E88" s="26">
        <f t="shared" ref="E88:E153" si="17">SUM(C88:D88)</f>
        <v>0</v>
      </c>
      <c r="F88" s="23">
        <f>+[1]EAEPE_COG!$C$11</f>
        <v>0</v>
      </c>
      <c r="G88" s="23">
        <f>+[1]EAEPE_COG!$C$11</f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3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3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3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2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2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2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1.6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2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2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2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2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2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2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2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2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2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2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2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2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2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2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2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2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2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2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77994960.659999996</v>
      </c>
      <c r="D160" s="21">
        <f t="shared" ref="D160:G160" si="28">SUM(D10,D85)</f>
        <v>0</v>
      </c>
      <c r="E160" s="28">
        <f>SUM(E10,E85)</f>
        <v>77994960.659999996</v>
      </c>
      <c r="F160" s="21">
        <f t="shared" si="28"/>
        <v>55048532.840000004</v>
      </c>
      <c r="G160" s="21">
        <f t="shared" si="28"/>
        <v>54700262.959999993</v>
      </c>
      <c r="H160" s="28">
        <f>SUM(H10,H85)</f>
        <v>22946427.82</v>
      </c>
    </row>
  </sheetData>
  <sheetProtection algorithmName="SHA-512" hashValue="MwmIO2qSSmggAm8vdGjTmLUDz/Y+36Kapr8YEowzNgUjGWLxEe3Tbb8uJx09s/SocvY1mghzunntoY1l7kQGeA==" saltValue="PZAOM3hxxC7TFgpFkFS4yg==" spinCount="100000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43307086614173229" right="0.23622047244094491" top="0.74803149606299213" bottom="0.55118110236220474" header="0.31496062992125984" footer="0.31496062992125984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Rocio</cp:lastModifiedBy>
  <cp:lastPrinted>2024-01-29T05:59:47Z</cp:lastPrinted>
  <dcterms:created xsi:type="dcterms:W3CDTF">2020-01-08T21:14:59Z</dcterms:created>
  <dcterms:modified xsi:type="dcterms:W3CDTF">2024-01-29T17:53:56Z</dcterms:modified>
</cp:coreProperties>
</file>