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 01\Documents\Liliana A\Ejercicio 2023\Estados Financieros 2023\12. Diciembre 2023\Edos Financieros\Estados e Informacion Contable\"/>
    </mc:Choice>
  </mc:AlternateContent>
  <xr:revisionPtr revIDLastSave="0" documentId="8_{1BB14E1F-DEF9-4B32-B3EB-8E655D21E478}" xr6:coauthVersionLast="36" xr6:coauthVersionMax="36" xr10:uidLastSave="{00000000-0000-0000-0000-000000000000}"/>
  <bookViews>
    <workbookView xWindow="0" yWindow="0" windowWidth="28800" windowHeight="11925" xr2:uid="{18F60ABA-FEE9-4446-8F7C-828C3E7C9126}"/>
  </bookViews>
  <sheets>
    <sheet name="EFF(FORM3)" sheetId="1" r:id="rId1"/>
  </sheets>
  <externalReferences>
    <externalReference r:id="rId2"/>
    <externalReference r:id="rId3"/>
    <externalReference r:id="rId4"/>
  </externalReferences>
  <definedNames>
    <definedName name="_xlnm.Print_Area" localSheetId="0">'EFF(FORM3)'!$B$2:$D$81</definedName>
    <definedName name="conta">[2]datos!$A$1</definedName>
    <definedName name="registro">'[3]Hoja 1'!#REF!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1" i="1" l="1"/>
  <c r="B80" i="1"/>
  <c r="C73" i="1"/>
  <c r="B73" i="1"/>
  <c r="C72" i="1"/>
  <c r="B72" i="1"/>
  <c r="D65" i="1"/>
  <c r="C64" i="1" s="1"/>
  <c r="D64" i="1"/>
  <c r="D59" i="1"/>
  <c r="D55" i="1" s="1"/>
  <c r="C59" i="1"/>
  <c r="D56" i="1"/>
  <c r="C56" i="1"/>
  <c r="C55" i="1"/>
  <c r="D54" i="1"/>
  <c r="C54" i="1"/>
  <c r="D51" i="1"/>
  <c r="C51" i="1"/>
  <c r="D50" i="1"/>
  <c r="C50" i="1"/>
  <c r="C60" i="1" s="1"/>
  <c r="D47" i="1"/>
  <c r="C46" i="1"/>
  <c r="C45" i="1"/>
  <c r="C44" i="1"/>
  <c r="D43" i="1"/>
  <c r="C43" i="1"/>
  <c r="C42" i="1"/>
  <c r="D39" i="1"/>
  <c r="C39" i="1"/>
  <c r="C47" i="1" s="1"/>
  <c r="D27" i="1"/>
  <c r="C27" i="1"/>
  <c r="D26" i="1"/>
  <c r="C26" i="1"/>
  <c r="D23" i="1"/>
  <c r="C23" i="1"/>
  <c r="D22" i="1"/>
  <c r="C22" i="1"/>
  <c r="D21" i="1"/>
  <c r="C21" i="1"/>
  <c r="D20" i="1"/>
  <c r="C20" i="1"/>
  <c r="C19" i="1" s="1"/>
  <c r="D19" i="1"/>
  <c r="D18" i="1"/>
  <c r="C18" i="1"/>
  <c r="D17" i="1"/>
  <c r="C17" i="1"/>
  <c r="D15" i="1"/>
  <c r="C15" i="1"/>
  <c r="D13" i="1"/>
  <c r="C13" i="1"/>
  <c r="D8" i="1"/>
  <c r="D36" i="1" s="1"/>
  <c r="C8" i="1"/>
  <c r="D5" i="1"/>
  <c r="C5" i="1"/>
  <c r="B4" i="1"/>
  <c r="C36" i="1" l="1"/>
  <c r="C62" i="1" s="1"/>
  <c r="C65" i="1" s="1"/>
  <c r="G65" i="1" s="1"/>
  <c r="D60" i="1"/>
  <c r="D62" i="1" s="1"/>
</calcChain>
</file>

<file path=xl/sharedStrings.xml><?xml version="1.0" encoding="utf-8"?>
<sst xmlns="http://schemas.openxmlformats.org/spreadsheetml/2006/main" count="63" uniqueCount="55">
  <si>
    <t>DESARROLLO INTEGRAL DE LA FAMILIA DEL ESTADO DE CHIHUAHUA</t>
  </si>
  <si>
    <t>Estado de Flujos de Efectivo</t>
  </si>
  <si>
    <t xml:space="preserve">Flujos de Efectivo de las Actividades de Operación 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</si>
  <si>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</si>
  <si>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</si>
  <si>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</si>
  <si>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</si>
  <si>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</si>
  <si>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</si>
  <si>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</si>
  <si>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</si>
  <si>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</si>
  <si>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</si>
  <si>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</si>
  <si>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</si>
  <si>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</si>
  <si>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</si>
  <si>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</si>
  <si>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</si>
  <si>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</si>
  <si>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</si>
  <si>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</si>
  <si>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</si>
  <si>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</si>
  <si>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</si>
  <si>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</si>
  <si>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</si>
  <si>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</si>
  <si>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</si>
  <si>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</si>
  <si>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</si>
  <si>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</si>
  <si>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</si>
  <si>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</si>
  <si>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ASEC_EFE_2doTRIM_C2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</si>
  <si>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</si>
  <si>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</si>
  <si>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</si>
  <si>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</si>
  <si>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</si>
  <si>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</si>
  <si>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</si>
  <si>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</si>
  <si>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</si>
  <si>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</si>
  <si>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</si>
  <si>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</si>
  <si>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</si>
  <si>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</si>
  <si>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</si>
  <si>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"Bajo protesta de decir verdad declaramos que los Estados Financieros y sus notas son razonablemente correctos y son responsabilidad del emisor"</t>
  </si>
  <si>
    <t xml:space="preserve">                                                                           </t>
  </si>
  <si>
    <t>_________________________________</t>
  </si>
  <si>
    <t>________________________________</t>
  </si>
  <si>
    <t>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</si>
</sst>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0"/>
      <name val="Calibri"/>
      <family val="2"/>
      <scheme val="minor"/>
    </font>
    <font>
      <sz val="9"/>
      <color rgb="FF00000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9"/>
      <color theme="0"/>
      <name val="Arial"/>
      <family val="2"/>
    </font>
    <font>
      <sz val="8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2" fillId="0" borderId="0"/>
  </cellStyleXfs>
  <cellXfs count="67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justify" vertical="center"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6" fillId="0" borderId="5" xfId="0" applyFont="1" applyBorder="1" applyAlignment="1">
      <alignment horizontal="justify" vertical="center"/>
    </xf>
    <xf numFmtId="0" fontId="4" fillId="0" borderId="4" xfId="0" applyFont="1" applyBorder="1" applyAlignment="1">
      <alignment vertical="center"/>
    </xf>
    <xf numFmtId="0" fontId="6" fillId="0" borderId="0" xfId="0" applyFont="1" applyAlignment="1">
      <alignment horizontal="justify" vertical="center"/>
    </xf>
    <xf numFmtId="0" fontId="6" fillId="0" borderId="5" xfId="0" applyFont="1" applyBorder="1" applyAlignment="1">
      <alignment horizontal="justify" vertical="center"/>
    </xf>
    <xf numFmtId="0" fontId="4" fillId="0" borderId="4" xfId="0" applyFont="1" applyBorder="1" applyAlignment="1">
      <alignment horizontal="left" vertical="center" indent="2"/>
    </xf>
    <xf numFmtId="4" fontId="4" fillId="0" borderId="0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 horizontal="left" vertical="center" wrapText="1" indent="4"/>
    </xf>
    <xf numFmtId="4" fontId="6" fillId="0" borderId="0" xfId="1" applyNumberFormat="1" applyFont="1" applyFill="1" applyBorder="1" applyAlignment="1" applyProtection="1">
      <alignment horizontal="right" vertical="center"/>
      <protection locked="0"/>
    </xf>
    <xf numFmtId="4" fontId="6" fillId="0" borderId="5" xfId="1" applyNumberFormat="1" applyFont="1" applyFill="1" applyBorder="1" applyAlignment="1" applyProtection="1">
      <alignment horizontal="right" vertical="center"/>
      <protection locked="0"/>
    </xf>
    <xf numFmtId="43" fontId="2" fillId="0" borderId="0" xfId="0" applyNumberFormat="1" applyFont="1"/>
    <xf numFmtId="0" fontId="7" fillId="0" borderId="4" xfId="0" applyFont="1" applyBorder="1" applyAlignment="1">
      <alignment vertical="center"/>
    </xf>
    <xf numFmtId="4" fontId="8" fillId="0" borderId="0" xfId="0" applyNumberFormat="1" applyFont="1" applyAlignment="1">
      <alignment horizontal="right" vertical="center" wrapText="1"/>
    </xf>
    <xf numFmtId="4" fontId="4" fillId="0" borderId="5" xfId="0" applyNumberFormat="1" applyFont="1" applyBorder="1" applyAlignment="1">
      <alignment horizontal="right" vertical="center" wrapText="1"/>
    </xf>
    <xf numFmtId="4" fontId="8" fillId="0" borderId="0" xfId="1" applyNumberFormat="1" applyFont="1" applyFill="1" applyBorder="1" applyAlignment="1">
      <alignment horizontal="right" vertical="center"/>
    </xf>
    <xf numFmtId="4" fontId="8" fillId="0" borderId="5" xfId="1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 horizontal="left" vertical="center" indent="4"/>
    </xf>
    <xf numFmtId="4" fontId="9" fillId="0" borderId="0" xfId="1" applyNumberFormat="1" applyFont="1" applyFill="1" applyBorder="1" applyAlignment="1" applyProtection="1">
      <alignment horizontal="right" vertical="center"/>
      <protection locked="0"/>
    </xf>
    <xf numFmtId="4" fontId="9" fillId="0" borderId="5" xfId="1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Alignment="1">
      <alignment horizontal="right"/>
    </xf>
    <xf numFmtId="0" fontId="2" fillId="0" borderId="4" xfId="0" applyFont="1" applyBorder="1"/>
    <xf numFmtId="4" fontId="4" fillId="0" borderId="0" xfId="0" applyNumberFormat="1" applyFont="1" applyAlignment="1">
      <alignment horizontal="right" vertical="center"/>
    </xf>
    <xf numFmtId="4" fontId="4" fillId="0" borderId="5" xfId="0" applyNumberFormat="1" applyFont="1" applyBorder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4" fontId="6" fillId="0" borderId="5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left" vertical="center" indent="5"/>
    </xf>
    <xf numFmtId="4" fontId="6" fillId="0" borderId="0" xfId="0" applyNumberFormat="1" applyFont="1" applyAlignment="1" applyProtection="1">
      <alignment horizontal="right" vertical="center"/>
      <protection locked="0"/>
    </xf>
    <xf numFmtId="4" fontId="6" fillId="0" borderId="5" xfId="0" applyNumberFormat="1" applyFont="1" applyBorder="1" applyAlignment="1" applyProtection="1">
      <alignment horizontal="right" vertical="center"/>
      <protection locked="0"/>
    </xf>
    <xf numFmtId="4" fontId="11" fillId="0" borderId="0" xfId="0" applyNumberFormat="1" applyFont="1"/>
    <xf numFmtId="4" fontId="11" fillId="0" borderId="5" xfId="0" applyNumberFormat="1" applyFont="1" applyBorder="1"/>
    <xf numFmtId="4" fontId="8" fillId="0" borderId="5" xfId="0" applyNumberFormat="1" applyFont="1" applyBorder="1" applyAlignment="1">
      <alignment horizontal="right" vertical="center" wrapText="1"/>
    </xf>
    <xf numFmtId="4" fontId="4" fillId="0" borderId="0" xfId="0" applyNumberFormat="1" applyFont="1" applyAlignment="1" applyProtection="1">
      <alignment horizontal="right" vertical="center"/>
      <protection locked="0"/>
    </xf>
    <xf numFmtId="0" fontId="7" fillId="0" borderId="4" xfId="0" applyFont="1" applyBorder="1" applyAlignment="1">
      <alignment vertical="center" wrapText="1"/>
    </xf>
    <xf numFmtId="4" fontId="2" fillId="0" borderId="0" xfId="0" applyNumberFormat="1" applyFont="1"/>
    <xf numFmtId="0" fontId="6" fillId="0" borderId="6" xfId="0" applyFont="1" applyBorder="1" applyAlignment="1">
      <alignment horizontal="justify" vertical="center"/>
    </xf>
    <xf numFmtId="0" fontId="6" fillId="0" borderId="7" xfId="0" applyFont="1" applyBorder="1" applyAlignment="1">
      <alignment horizontal="justify" vertical="center"/>
    </xf>
    <xf numFmtId="0" fontId="6" fillId="0" borderId="8" xfId="0" applyFont="1" applyBorder="1" applyAlignment="1">
      <alignment horizontal="justify" vertical="center"/>
    </xf>
    <xf numFmtId="0" fontId="2" fillId="0" borderId="0" xfId="0" applyFont="1" applyProtection="1">
      <protection locked="0"/>
    </xf>
    <xf numFmtId="0" fontId="13" fillId="0" borderId="0" xfId="2" applyFont="1" applyAlignment="1" applyProtection="1">
      <alignment horizontal="left" vertical="top" wrapText="1"/>
      <protection locked="0"/>
    </xf>
    <xf numFmtId="0" fontId="6" fillId="0" borderId="0" xfId="2" applyFont="1" applyProtection="1">
      <protection locked="0"/>
    </xf>
    <xf numFmtId="0" fontId="6" fillId="0" borderId="0" xfId="2" applyFont="1" applyAlignment="1" applyProtection="1">
      <alignment horizontal="left" vertical="top" indent="1"/>
      <protection locked="0"/>
    </xf>
    <xf numFmtId="4" fontId="6" fillId="0" borderId="0" xfId="2" applyNumberFormat="1" applyFont="1" applyAlignment="1" applyProtection="1">
      <alignment horizontal="right" vertical="center"/>
      <protection locked="0"/>
    </xf>
    <xf numFmtId="0" fontId="10" fillId="0" borderId="0" xfId="0" applyFont="1" applyProtection="1">
      <protection locked="0"/>
    </xf>
    <xf numFmtId="0" fontId="4" fillId="0" borderId="0" xfId="0" applyFont="1" applyProtection="1">
      <protection locked="0"/>
    </xf>
    <xf numFmtId="4" fontId="4" fillId="0" borderId="0" xfId="0" applyNumberFormat="1" applyFont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5" fillId="0" borderId="0" xfId="0" applyFont="1" applyProtection="1">
      <protection locked="0"/>
    </xf>
    <xf numFmtId="4" fontId="4" fillId="0" borderId="0" xfId="0" applyNumberFormat="1" applyFont="1" applyProtection="1">
      <protection locked="0"/>
    </xf>
    <xf numFmtId="0" fontId="3" fillId="0" borderId="0" xfId="0" applyFont="1" applyProtection="1">
      <protection locked="0"/>
    </xf>
  </cellXfs>
  <cellStyles count="3">
    <cellStyle name="Millares" xfId="1" builtinId="3"/>
    <cellStyle name="Normal" xfId="0" builtinId="0"/>
    <cellStyle name="Normal 2" xfId="2" xr:uid="{6AB6E6DB-644E-4B33-892F-ED401FB44632}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66676</xdr:colOff>
      <xdr:row>1</xdr:row>
      <xdr:rowOff>28575</xdr:rowOff>
    </xdr:from>
    <xdr:to>
      <xdr:col>1</xdr:col>
      <xdr:colOff>876300</xdr:colOff>
      <xdr:row>3</xdr:row>
      <xdr:rowOff>133351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3133DD3-4B8D-4944-A3D7-C5A7A4D5691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1" y="190500"/>
          <a:ext cx="809624" cy="40957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%2001/Documents/Liliana%20A/Ejercicio%202023/Estados%20Financieros%202023/12.%20Diciembre%202023/Estados%20Financieros%20Diciembre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to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nesto%20Avila/Downloads/Anexo%202%20Propuestas%20de%20Proyectos%20de%20Inversi&#243;n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subcuenta imprimir"/>
      <sheetName val="Balanza Mayor imprimir"/>
      <sheetName val="Hoja datos"/>
      <sheetName val="balanza subcuenta final (LDF10)"/>
      <sheetName val="patrimonio 301-303 Ago-Ago"/>
      <sheetName val="edo rdos Ago-Ago"/>
      <sheetName val="bg toodos los fondos"/>
      <sheetName val="Activo"/>
      <sheetName val="Balanza  Mayor Sept 23 (LDF9)"/>
      <sheetName val="BALANZA ENE-DIC 2023"/>
      <sheetName val="FONDOS"/>
      <sheetName val="EDO RDOS"/>
      <sheetName val="ESFOK"/>
      <sheetName val="ACTIVIDADES"/>
      <sheetName val="FLUJO"/>
      <sheetName val="HDA PUB"/>
      <sheetName val="Edo Cambios SituacionFin"/>
      <sheetName val="EAA"/>
      <sheetName val="ESF(FORM1)"/>
      <sheetName val="EA(FORM2)"/>
      <sheetName val="EFF(FORM3)"/>
      <sheetName val="EVHP(FORM4)"/>
      <sheetName val="EAA(FORM5)"/>
      <sheetName val="EADP (FORM6)"/>
      <sheetName val="Pasivos Contingentes"/>
      <sheetName val="ECSF(FORM7)"/>
      <sheetName val="13.EAI (rubro ingresos)EP1"/>
      <sheetName val="14.EAI(FFinanc)EP2 "/>
      <sheetName val="15.EAI (C.Econ)EP3"/>
      <sheetName val="18.EAEPE (CA)CHIH.EP4 "/>
      <sheetName val="21.EAEPE (FF)EP7 "/>
      <sheetName val="19.EAEPE (T Gto)EP6"/>
      <sheetName val="20.EAEPE (Cap y conc)EP8 "/>
      <sheetName val="Gto Categoria ProgramEP9 "/>
      <sheetName val="16.EAEPE (CA)EP5 "/>
      <sheetName val="39.ESFD(LDF1)"/>
      <sheetName val="42.EAEPED (CA)(LDF3)"/>
      <sheetName val="40.EAID.(LDF2)"/>
      <sheetName val="43.EAEPED (FF)(LDF4) "/>
      <sheetName val="44.EADPED (SP)(LDF6) "/>
      <sheetName val="41.EAEPED (COG)(LDF5) "/>
      <sheetName val="45.BALANCE PPTO (LDF7) "/>
      <sheetName val="37. IADP (LDF8)"/>
      <sheetName val="Notas Desglose"/>
      <sheetName val="Notas Memoria"/>
      <sheetName val="Notas Admin"/>
      <sheetName val="para pagado"/>
      <sheetName val="Hoja1"/>
      <sheetName val="Hoja2"/>
    </sheetNames>
    <sheetDataSet>
      <sheetData sheetId="0"/>
      <sheetData sheetId="1"/>
      <sheetData sheetId="2">
        <row r="1">
          <cell r="B1">
            <v>2023</v>
          </cell>
          <cell r="C1">
            <v>2022</v>
          </cell>
        </row>
        <row r="7">
          <cell r="A7" t="str">
            <v>Del 1 de enero al 31 de diciembre de 2023 y Anual 2022</v>
          </cell>
        </row>
        <row r="11">
          <cell r="A11" t="str">
            <v>MTRA. PERLA NATALYE CAMPOS GARCIA</v>
          </cell>
          <cell r="B11" t="str">
            <v xml:space="preserve">MTRO. GABRIEL EGUIARTE FRUNS </v>
          </cell>
        </row>
        <row r="12">
          <cell r="A12" t="str">
            <v>DIRECTORA ADMINISTRATIVA</v>
          </cell>
          <cell r="B12" t="str">
            <v>DIRECTOR GENERAL</v>
          </cell>
        </row>
        <row r="13">
          <cell r="A13" t="str">
            <v>C.P. y L.A.F. OSCAR KUCHLE WEBER</v>
          </cell>
        </row>
        <row r="14">
          <cell r="A14" t="str">
            <v>JEFE DEL DEPARTAMENTO DE CONTABILIDAD Y FINANZAS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9">
          <cell r="E9">
            <v>4599466.72</v>
          </cell>
          <cell r="F9">
            <v>5003462.72</v>
          </cell>
        </row>
        <row r="10">
          <cell r="E10">
            <v>50523325.760000005</v>
          </cell>
          <cell r="F10">
            <v>47515693.780000001</v>
          </cell>
        </row>
        <row r="12">
          <cell r="E12">
            <v>818824716.08000004</v>
          </cell>
          <cell r="F12">
            <v>666961988.94000006</v>
          </cell>
        </row>
        <row r="13">
          <cell r="E13">
            <v>10997415.419999998</v>
          </cell>
          <cell r="F13">
            <v>12435074.120000001</v>
          </cell>
        </row>
        <row r="15">
          <cell r="E15">
            <v>207727491.14000002</v>
          </cell>
          <cell r="F15">
            <v>155629142.30999997</v>
          </cell>
        </row>
        <row r="16">
          <cell r="E16">
            <v>23895931.599999998</v>
          </cell>
          <cell r="F16">
            <v>14558383.340000002</v>
          </cell>
        </row>
        <row r="17">
          <cell r="E17">
            <v>44550587.269999996</v>
          </cell>
          <cell r="F17">
            <v>58979585.399999999</v>
          </cell>
        </row>
        <row r="18">
          <cell r="E18">
            <v>1482320.25</v>
          </cell>
          <cell r="F18">
            <v>1167956.0900000001</v>
          </cell>
        </row>
        <row r="20">
          <cell r="E20">
            <v>576922898.21000004</v>
          </cell>
          <cell r="F20">
            <v>445631145.78999996</v>
          </cell>
        </row>
        <row r="21">
          <cell r="E21">
            <v>5163083.21</v>
          </cell>
          <cell r="F21">
            <v>4245824.99</v>
          </cell>
        </row>
        <row r="26">
          <cell r="E26">
            <v>-131781.20000000001</v>
          </cell>
        </row>
        <row r="28">
          <cell r="E28">
            <v>4192436.5799999996</v>
          </cell>
        </row>
        <row r="29">
          <cell r="E29">
            <v>16382059.739999998</v>
          </cell>
        </row>
        <row r="30">
          <cell r="E30">
            <v>1518143.39</v>
          </cell>
        </row>
        <row r="35">
          <cell r="E35">
            <v>-1251123.099999994</v>
          </cell>
          <cell r="F35">
            <v>-31056129.899999999</v>
          </cell>
        </row>
        <row r="37">
          <cell r="E37">
            <v>-3518834.2400000021</v>
          </cell>
          <cell r="F37">
            <v>-6629470.3199999966</v>
          </cell>
        </row>
        <row r="42">
          <cell r="F42">
            <v>32113380.709999874</v>
          </cell>
        </row>
        <row r="43">
          <cell r="D43">
            <v>53191662.220000029</v>
          </cell>
          <cell r="F43">
            <v>47945759.689999983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1"/>
      <sheetName val="Anexo Oficio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D26A4-A878-4E79-8902-F829D980AF69}">
  <sheetPr>
    <tabColor rgb="FF009999"/>
    <pageSetUpPr fitToPage="1"/>
  </sheetPr>
  <dimension ref="A1:I180"/>
  <sheetViews>
    <sheetView tabSelected="1" workbookViewId="0">
      <selection activeCell="B3" sqref="B3:D3"/>
    </sheetView>
  </sheetViews>
  <sheetFormatPr baseColWidth="10" defaultColWidth="11.42578125" defaultRowHeight="12" x14ac:dyDescent="0.2"/>
  <cols>
    <col min="1" max="1" width="2.7109375" style="2" customWidth="1"/>
    <col min="2" max="2" width="59.5703125" style="2" customWidth="1"/>
    <col min="3" max="3" width="16.7109375" style="2" customWidth="1"/>
    <col min="4" max="4" width="23.5703125" style="2" customWidth="1"/>
    <col min="5" max="5" width="11.42578125" style="2"/>
    <col min="6" max="6" width="12.85546875" style="2" bestFit="1" customWidth="1"/>
    <col min="7" max="16384" width="11.42578125" style="2"/>
  </cols>
  <sheetData>
    <row r="1" spans="1:9" ht="12.75" thickBot="1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">
      <c r="A2" s="1"/>
      <c r="B2" s="3" t="s">
        <v>0</v>
      </c>
      <c r="C2" s="4"/>
      <c r="D2" s="5"/>
      <c r="E2" s="1"/>
      <c r="F2" s="1"/>
      <c r="G2" s="1"/>
      <c r="H2" s="1"/>
      <c r="I2" s="1"/>
    </row>
    <row r="3" spans="1:9" x14ac:dyDescent="0.2">
      <c r="A3" s="1"/>
      <c r="B3" s="6" t="s">
        <v>1</v>
      </c>
      <c r="C3" s="7"/>
      <c r="D3" s="8"/>
      <c r="E3" s="1"/>
      <c r="F3" s="1"/>
      <c r="G3" s="1"/>
      <c r="H3" s="1"/>
      <c r="I3" s="1"/>
    </row>
    <row r="4" spans="1:9" ht="12.75" thickBot="1" x14ac:dyDescent="0.25">
      <c r="A4" s="1"/>
      <c r="B4" s="9" t="str">
        <f>'[1]Hoja datos'!A7</f>
        <v>Del 1 de enero al 31 de diciembre de 2023 y Anual 2022</v>
      </c>
      <c r="C4" s="10"/>
      <c r="D4" s="11"/>
      <c r="E4" s="1"/>
      <c r="F4" s="1"/>
      <c r="G4" s="1"/>
      <c r="H4" s="1"/>
      <c r="I4" s="1"/>
    </row>
    <row r="5" spans="1:9" x14ac:dyDescent="0.2">
      <c r="A5" s="1"/>
      <c r="B5" s="12"/>
      <c r="C5" s="13">
        <f>'[1]Hoja datos'!$B$1</f>
        <v>2023</v>
      </c>
      <c r="D5" s="14">
        <f>'[1]Hoja datos'!$C$1</f>
        <v>2022</v>
      </c>
      <c r="E5" s="1"/>
      <c r="F5" s="1"/>
      <c r="G5" s="1"/>
      <c r="H5" s="1"/>
      <c r="I5" s="1"/>
    </row>
    <row r="6" spans="1:9" ht="7.5" customHeight="1" x14ac:dyDescent="0.2">
      <c r="A6" s="1"/>
      <c r="B6" s="15"/>
      <c r="C6" s="16"/>
      <c r="D6" s="17"/>
      <c r="E6" s="1"/>
      <c r="F6" s="1"/>
      <c r="G6" s="1"/>
      <c r="H6" s="1"/>
      <c r="I6" s="1"/>
    </row>
    <row r="7" spans="1:9" x14ac:dyDescent="0.2">
      <c r="A7" s="1"/>
      <c r="B7" s="18" t="s">
        <v>2</v>
      </c>
      <c r="C7" s="19"/>
      <c r="D7" s="20"/>
      <c r="E7" s="1"/>
      <c r="F7" s="1"/>
      <c r="G7" s="1"/>
      <c r="H7" s="1"/>
      <c r="I7" s="1"/>
    </row>
    <row r="8" spans="1:9" ht="19.5" customHeight="1" x14ac:dyDescent="0.2">
      <c r="A8" s="1"/>
      <c r="B8" s="21" t="s">
        <v>3</v>
      </c>
      <c r="C8" s="22">
        <f>SUM(C9:C18)</f>
        <v>884944923.98000002</v>
      </c>
      <c r="D8" s="23">
        <f>SUM(D9:D18)</f>
        <v>731916219.56000006</v>
      </c>
      <c r="E8" s="1"/>
      <c r="F8" s="1"/>
      <c r="G8" s="1"/>
      <c r="H8" s="1"/>
      <c r="I8" s="1"/>
    </row>
    <row r="9" spans="1:9" x14ac:dyDescent="0.2">
      <c r="A9" s="1"/>
      <c r="B9" s="24" t="s">
        <v>4</v>
      </c>
      <c r="C9" s="25">
        <v>0</v>
      </c>
      <c r="D9" s="26">
        <v>0</v>
      </c>
      <c r="E9" s="1"/>
      <c r="F9" s="1"/>
      <c r="G9" s="1"/>
      <c r="H9" s="1"/>
      <c r="I9" s="1"/>
    </row>
    <row r="10" spans="1:9" x14ac:dyDescent="0.2">
      <c r="A10" s="1"/>
      <c r="B10" s="24" t="s">
        <v>5</v>
      </c>
      <c r="C10" s="25">
        <v>0</v>
      </c>
      <c r="D10" s="26">
        <v>0</v>
      </c>
      <c r="E10" s="1"/>
      <c r="F10" s="1"/>
      <c r="G10" s="1"/>
      <c r="H10" s="1"/>
      <c r="I10" s="1"/>
    </row>
    <row r="11" spans="1:9" x14ac:dyDescent="0.2">
      <c r="A11" s="1"/>
      <c r="B11" s="24" t="s">
        <v>6</v>
      </c>
      <c r="C11" s="25">
        <v>0</v>
      </c>
      <c r="D11" s="26">
        <v>0</v>
      </c>
      <c r="E11" s="1"/>
      <c r="F11" s="1"/>
      <c r="G11" s="1"/>
      <c r="H11" s="1"/>
      <c r="I11" s="1"/>
    </row>
    <row r="12" spans="1:9" x14ac:dyDescent="0.2">
      <c r="A12" s="1"/>
      <c r="B12" s="24" t="s">
        <v>7</v>
      </c>
      <c r="C12" s="25">
        <v>0</v>
      </c>
      <c r="D12" s="26">
        <v>0</v>
      </c>
      <c r="E12" s="1"/>
      <c r="F12" s="1"/>
      <c r="G12" s="1"/>
      <c r="H12" s="1"/>
      <c r="I12" s="1"/>
    </row>
    <row r="13" spans="1:9" x14ac:dyDescent="0.2">
      <c r="A13" s="1"/>
      <c r="B13" s="24" t="s">
        <v>8</v>
      </c>
      <c r="C13" s="25">
        <f>[1]FLUJO!E9</f>
        <v>4599466.72</v>
      </c>
      <c r="D13" s="26">
        <f>[1]FLUJO!F9</f>
        <v>5003462.72</v>
      </c>
      <c r="E13" s="1"/>
      <c r="F13" s="1"/>
      <c r="G13" s="1"/>
      <c r="H13" s="1"/>
      <c r="I13" s="1"/>
    </row>
    <row r="14" spans="1:9" x14ac:dyDescent="0.2">
      <c r="A14" s="1"/>
      <c r="B14" s="24" t="s">
        <v>9</v>
      </c>
      <c r="C14" s="25">
        <v>0</v>
      </c>
      <c r="D14" s="26">
        <v>0</v>
      </c>
      <c r="E14" s="1"/>
      <c r="F14" s="1"/>
      <c r="G14" s="1"/>
      <c r="H14" s="1"/>
      <c r="I14" s="1"/>
    </row>
    <row r="15" spans="1:9" x14ac:dyDescent="0.2">
      <c r="A15" s="1"/>
      <c r="B15" s="24" t="s">
        <v>10</v>
      </c>
      <c r="C15" s="25">
        <f>[1]FLUJO!E10</f>
        <v>50523325.760000005</v>
      </c>
      <c r="D15" s="26">
        <f>[1]FLUJO!F10</f>
        <v>47515693.780000001</v>
      </c>
      <c r="E15" s="1"/>
      <c r="F15" s="1"/>
      <c r="G15" s="1"/>
      <c r="H15" s="1"/>
      <c r="I15" s="1"/>
    </row>
    <row r="16" spans="1:9" ht="24" x14ac:dyDescent="0.2">
      <c r="A16" s="1"/>
      <c r="B16" s="24" t="s">
        <v>11</v>
      </c>
      <c r="C16" s="25">
        <v>0</v>
      </c>
      <c r="D16" s="26">
        <v>0</v>
      </c>
      <c r="E16" s="1"/>
      <c r="F16" s="1"/>
      <c r="G16" s="1"/>
      <c r="H16" s="1"/>
      <c r="I16" s="1"/>
    </row>
    <row r="17" spans="1:9" ht="24" x14ac:dyDescent="0.2">
      <c r="A17" s="1"/>
      <c r="B17" s="24" t="s">
        <v>12</v>
      </c>
      <c r="C17" s="25">
        <f>[1]FLUJO!E12</f>
        <v>818824716.08000004</v>
      </c>
      <c r="D17" s="26">
        <f>[1]FLUJO!F12</f>
        <v>666961988.94000006</v>
      </c>
      <c r="E17" s="1"/>
      <c r="F17" s="1"/>
      <c r="G17" s="1"/>
      <c r="H17" s="1"/>
      <c r="I17" s="1"/>
    </row>
    <row r="18" spans="1:9" x14ac:dyDescent="0.2">
      <c r="A18" s="1"/>
      <c r="B18" s="24" t="s">
        <v>13</v>
      </c>
      <c r="C18" s="25">
        <f>[1]FLUJO!E13</f>
        <v>10997415.419999998</v>
      </c>
      <c r="D18" s="26">
        <f>[1]FLUJO!F13</f>
        <v>12435074.120000001</v>
      </c>
      <c r="E18" s="1"/>
      <c r="F18" s="1"/>
      <c r="G18" s="1"/>
      <c r="H18" s="1"/>
      <c r="I18" s="1"/>
    </row>
    <row r="19" spans="1:9" ht="19.5" customHeight="1" x14ac:dyDescent="0.2">
      <c r="A19" s="1"/>
      <c r="B19" s="21" t="s">
        <v>14</v>
      </c>
      <c r="C19" s="22">
        <f>SUM(C20:C35)</f>
        <v>859742311.68000007</v>
      </c>
      <c r="D19" s="23">
        <f>SUM(D20:D35)</f>
        <v>680212037.91999996</v>
      </c>
      <c r="E19" s="1"/>
      <c r="F19" s="1"/>
      <c r="G19" s="1"/>
      <c r="H19" s="1"/>
      <c r="I19" s="1"/>
    </row>
    <row r="20" spans="1:9" x14ac:dyDescent="0.2">
      <c r="A20" s="1"/>
      <c r="B20" s="24" t="s">
        <v>15</v>
      </c>
      <c r="C20" s="25">
        <f>[1]FLUJO!E15</f>
        <v>207727491.14000002</v>
      </c>
      <c r="D20" s="26">
        <f>[1]FLUJO!F15</f>
        <v>155629142.30999997</v>
      </c>
      <c r="E20" s="1"/>
      <c r="F20" s="1"/>
      <c r="G20" s="1"/>
      <c r="H20" s="1"/>
      <c r="I20" s="1"/>
    </row>
    <row r="21" spans="1:9" x14ac:dyDescent="0.2">
      <c r="A21" s="1"/>
      <c r="B21" s="24" t="s">
        <v>16</v>
      </c>
      <c r="C21" s="25">
        <f>[1]FLUJO!E16</f>
        <v>23895931.599999998</v>
      </c>
      <c r="D21" s="26">
        <f>[1]FLUJO!F16</f>
        <v>14558383.340000002</v>
      </c>
      <c r="E21" s="1"/>
      <c r="F21" s="1"/>
      <c r="G21" s="1"/>
      <c r="H21" s="1"/>
      <c r="I21" s="1"/>
    </row>
    <row r="22" spans="1:9" x14ac:dyDescent="0.2">
      <c r="A22" s="1"/>
      <c r="B22" s="24" t="s">
        <v>17</v>
      </c>
      <c r="C22" s="25">
        <f>[1]FLUJO!E17</f>
        <v>44550587.269999996</v>
      </c>
      <c r="D22" s="26">
        <f>[1]FLUJO!F17</f>
        <v>58979585.399999999</v>
      </c>
      <c r="E22" s="1"/>
      <c r="F22" s="27"/>
      <c r="G22" s="1"/>
      <c r="H22" s="1"/>
      <c r="I22" s="1"/>
    </row>
    <row r="23" spans="1:9" x14ac:dyDescent="0.2">
      <c r="A23" s="1"/>
      <c r="B23" s="24" t="s">
        <v>18</v>
      </c>
      <c r="C23" s="25">
        <f>[1]FLUJO!E18</f>
        <v>1482320.25</v>
      </c>
      <c r="D23" s="26">
        <f>[1]FLUJO!F18</f>
        <v>1167956.0900000001</v>
      </c>
      <c r="E23" s="1"/>
      <c r="F23" s="1"/>
      <c r="G23" s="1"/>
      <c r="H23" s="1"/>
      <c r="I23" s="1"/>
    </row>
    <row r="24" spans="1:9" x14ac:dyDescent="0.2">
      <c r="A24" s="1"/>
      <c r="B24" s="24" t="s">
        <v>19</v>
      </c>
      <c r="C24" s="25">
        <v>0</v>
      </c>
      <c r="D24" s="26">
        <v>0</v>
      </c>
      <c r="E24" s="1"/>
      <c r="F24" s="1"/>
      <c r="G24" s="1"/>
      <c r="H24" s="1"/>
      <c r="I24" s="1"/>
    </row>
    <row r="25" spans="1:9" x14ac:dyDescent="0.2">
      <c r="A25" s="1"/>
      <c r="B25" s="24" t="s">
        <v>20</v>
      </c>
      <c r="C25" s="25">
        <v>0</v>
      </c>
      <c r="D25" s="26">
        <v>0</v>
      </c>
      <c r="E25" s="1"/>
      <c r="F25" s="1"/>
      <c r="G25" s="1"/>
      <c r="H25" s="1"/>
      <c r="I25" s="1"/>
    </row>
    <row r="26" spans="1:9" x14ac:dyDescent="0.2">
      <c r="A26" s="1"/>
      <c r="B26" s="24" t="s">
        <v>21</v>
      </c>
      <c r="C26" s="25">
        <f>[1]FLUJO!E20</f>
        <v>576922898.21000004</v>
      </c>
      <c r="D26" s="26">
        <f>[1]FLUJO!F20</f>
        <v>445631145.78999996</v>
      </c>
      <c r="E26" s="1"/>
      <c r="F26" s="1"/>
      <c r="G26" s="1"/>
      <c r="H26" s="1"/>
      <c r="I26" s="1"/>
    </row>
    <row r="27" spans="1:9" x14ac:dyDescent="0.2">
      <c r="A27" s="1"/>
      <c r="B27" s="24" t="s">
        <v>22</v>
      </c>
      <c r="C27" s="25">
        <f>[1]FLUJO!E21</f>
        <v>5163083.21</v>
      </c>
      <c r="D27" s="26">
        <f>[1]FLUJO!F21</f>
        <v>4245824.99</v>
      </c>
      <c r="E27" s="1"/>
      <c r="F27" s="1"/>
      <c r="G27" s="1"/>
      <c r="H27" s="1"/>
      <c r="I27" s="1"/>
    </row>
    <row r="28" spans="1:9" x14ac:dyDescent="0.2">
      <c r="A28" s="1"/>
      <c r="B28" s="24" t="s">
        <v>23</v>
      </c>
      <c r="C28" s="25">
        <v>0</v>
      </c>
      <c r="D28" s="26">
        <v>0</v>
      </c>
      <c r="E28" s="1"/>
      <c r="F28" s="1"/>
      <c r="G28" s="1"/>
      <c r="H28" s="1"/>
      <c r="I28" s="1"/>
    </row>
    <row r="29" spans="1:9" x14ac:dyDescent="0.2">
      <c r="A29" s="1"/>
      <c r="B29" s="24" t="s">
        <v>24</v>
      </c>
      <c r="C29" s="25">
        <v>0</v>
      </c>
      <c r="D29" s="26">
        <v>0</v>
      </c>
      <c r="E29" s="1"/>
      <c r="F29" s="1"/>
      <c r="G29" s="1"/>
      <c r="H29" s="1"/>
      <c r="I29" s="1"/>
    </row>
    <row r="30" spans="1:9" x14ac:dyDescent="0.2">
      <c r="A30" s="1"/>
      <c r="B30" s="24" t="s">
        <v>25</v>
      </c>
      <c r="C30" s="25">
        <v>0</v>
      </c>
      <c r="D30" s="26">
        <v>0</v>
      </c>
      <c r="E30" s="1"/>
      <c r="F30" s="1"/>
      <c r="G30" s="1"/>
      <c r="H30" s="1"/>
      <c r="I30" s="1"/>
    </row>
    <row r="31" spans="1:9" x14ac:dyDescent="0.2">
      <c r="A31" s="1"/>
      <c r="B31" s="24" t="s">
        <v>26</v>
      </c>
      <c r="C31" s="25">
        <v>0</v>
      </c>
      <c r="D31" s="26">
        <v>0</v>
      </c>
      <c r="E31" s="1"/>
      <c r="F31" s="1"/>
      <c r="G31" s="1"/>
      <c r="H31" s="1"/>
      <c r="I31" s="1"/>
    </row>
    <row r="32" spans="1:9" x14ac:dyDescent="0.2">
      <c r="A32" s="1"/>
      <c r="B32" s="24" t="s">
        <v>27</v>
      </c>
      <c r="C32" s="25">
        <v>0</v>
      </c>
      <c r="D32" s="26">
        <v>0</v>
      </c>
      <c r="E32" s="1"/>
      <c r="F32" s="1"/>
      <c r="G32" s="1"/>
      <c r="H32" s="1"/>
      <c r="I32" s="1"/>
    </row>
    <row r="33" spans="1:9" x14ac:dyDescent="0.2">
      <c r="A33" s="1"/>
      <c r="B33" s="24" t="s">
        <v>28</v>
      </c>
      <c r="C33" s="25">
        <v>0</v>
      </c>
      <c r="D33" s="26">
        <v>0</v>
      </c>
      <c r="E33" s="1"/>
      <c r="F33" s="1"/>
      <c r="G33" s="1"/>
      <c r="H33" s="1"/>
      <c r="I33" s="1"/>
    </row>
    <row r="34" spans="1:9" x14ac:dyDescent="0.2">
      <c r="A34" s="1"/>
      <c r="B34" s="24" t="s">
        <v>29</v>
      </c>
      <c r="C34" s="25">
        <v>0</v>
      </c>
      <c r="D34" s="26">
        <v>0</v>
      </c>
      <c r="E34" s="1"/>
      <c r="F34" s="1"/>
      <c r="G34" s="1"/>
      <c r="H34" s="1"/>
      <c r="I34" s="1"/>
    </row>
    <row r="35" spans="1:9" x14ac:dyDescent="0.2">
      <c r="A35" s="1"/>
      <c r="B35" s="24" t="s">
        <v>30</v>
      </c>
      <c r="C35" s="25">
        <v>0</v>
      </c>
      <c r="D35" s="26">
        <v>0</v>
      </c>
      <c r="E35" s="1"/>
      <c r="F35" s="1"/>
      <c r="G35" s="1"/>
      <c r="H35" s="1"/>
      <c r="I35" s="1"/>
    </row>
    <row r="36" spans="1:9" x14ac:dyDescent="0.2">
      <c r="A36" s="1"/>
      <c r="B36" s="28" t="s">
        <v>31</v>
      </c>
      <c r="C36" s="29">
        <f>C8-C19</f>
        <v>25202612.299999952</v>
      </c>
      <c r="D36" s="30">
        <f>SUM(D8-D19)</f>
        <v>51704181.640000105</v>
      </c>
      <c r="E36" s="1"/>
      <c r="F36" s="1"/>
      <c r="G36" s="1"/>
      <c r="H36" s="1"/>
      <c r="I36" s="1"/>
    </row>
    <row r="37" spans="1:9" x14ac:dyDescent="0.2">
      <c r="A37" s="1"/>
      <c r="B37" s="15"/>
      <c r="C37" s="16"/>
      <c r="D37" s="17"/>
      <c r="E37" s="1"/>
      <c r="F37" s="1"/>
      <c r="G37" s="1"/>
      <c r="H37" s="1"/>
      <c r="I37" s="1"/>
    </row>
    <row r="38" spans="1:9" x14ac:dyDescent="0.2">
      <c r="A38" s="1"/>
      <c r="B38" s="18" t="s">
        <v>32</v>
      </c>
      <c r="C38" s="19"/>
      <c r="D38" s="20"/>
      <c r="E38" s="1"/>
      <c r="F38" s="1"/>
      <c r="G38" s="1"/>
      <c r="H38" s="1"/>
      <c r="I38" s="1"/>
    </row>
    <row r="39" spans="1:9" x14ac:dyDescent="0.2">
      <c r="A39" s="1"/>
      <c r="B39" s="21" t="s">
        <v>3</v>
      </c>
      <c r="C39" s="31">
        <f>SUM(C40:C42)</f>
        <v>-131781.20000000001</v>
      </c>
      <c r="D39" s="32">
        <f>SUM(D40:D42)</f>
        <v>0</v>
      </c>
      <c r="E39" s="1"/>
      <c r="F39" s="1"/>
      <c r="G39" s="1"/>
      <c r="H39" s="1"/>
      <c r="I39" s="1"/>
    </row>
    <row r="40" spans="1:9" x14ac:dyDescent="0.2">
      <c r="A40" s="1"/>
      <c r="B40" s="33" t="s">
        <v>33</v>
      </c>
      <c r="C40" s="34">
        <v>0</v>
      </c>
      <c r="D40" s="35"/>
      <c r="E40" s="1"/>
      <c r="F40" s="1"/>
      <c r="G40" s="1"/>
      <c r="H40" s="1"/>
      <c r="I40" s="1"/>
    </row>
    <row r="41" spans="1:9" x14ac:dyDescent="0.2">
      <c r="A41" s="36" t="s">
        <v>34</v>
      </c>
      <c r="B41" s="33" t="s">
        <v>35</v>
      </c>
      <c r="C41" s="34">
        <v>0</v>
      </c>
      <c r="D41" s="35"/>
      <c r="E41" s="1"/>
      <c r="F41" s="1"/>
      <c r="G41" s="1"/>
      <c r="H41" s="1"/>
      <c r="I41" s="1"/>
    </row>
    <row r="42" spans="1:9" x14ac:dyDescent="0.2">
      <c r="A42" s="1"/>
      <c r="B42" s="33" t="s">
        <v>36</v>
      </c>
      <c r="C42" s="34">
        <f>[1]FLUJO!E26</f>
        <v>-131781.20000000001</v>
      </c>
      <c r="D42" s="35">
        <v>0</v>
      </c>
      <c r="E42" s="1"/>
      <c r="F42" s="1"/>
      <c r="G42" s="1"/>
      <c r="H42" s="1"/>
      <c r="I42" s="1"/>
    </row>
    <row r="43" spans="1:9" ht="19.5" customHeight="1" x14ac:dyDescent="0.2">
      <c r="A43" s="1"/>
      <c r="B43" s="21" t="s">
        <v>14</v>
      </c>
      <c r="C43" s="31">
        <f>SUM(C44:C46)</f>
        <v>22092639.709999997</v>
      </c>
      <c r="D43" s="32">
        <f>SUM(D44:D46)</f>
        <v>11445143.079999998</v>
      </c>
      <c r="E43" s="1"/>
      <c r="F43" s="1"/>
      <c r="G43" s="1"/>
      <c r="H43" s="1"/>
      <c r="I43" s="1"/>
    </row>
    <row r="44" spans="1:9" x14ac:dyDescent="0.2">
      <c r="A44" s="1"/>
      <c r="B44" s="33" t="s">
        <v>33</v>
      </c>
      <c r="C44" s="34">
        <f>[1]FLUJO!E28</f>
        <v>4192436.5799999996</v>
      </c>
      <c r="D44" s="35">
        <v>0</v>
      </c>
      <c r="E44" s="1"/>
      <c r="F44" s="1"/>
      <c r="G44" s="1"/>
      <c r="H44" s="1"/>
      <c r="I44" s="1"/>
    </row>
    <row r="45" spans="1:9" x14ac:dyDescent="0.2">
      <c r="A45" s="1"/>
      <c r="B45" s="33" t="s">
        <v>35</v>
      </c>
      <c r="C45" s="34">
        <f>[1]FLUJO!E29</f>
        <v>16382059.739999998</v>
      </c>
      <c r="D45" s="35">
        <v>8661209.8899999987</v>
      </c>
      <c r="E45" s="1"/>
      <c r="F45" s="1"/>
      <c r="G45" s="1"/>
      <c r="H45" s="1"/>
      <c r="I45" s="1"/>
    </row>
    <row r="46" spans="1:9" x14ac:dyDescent="0.2">
      <c r="A46" s="1"/>
      <c r="B46" s="33" t="s">
        <v>37</v>
      </c>
      <c r="C46" s="34">
        <f>[1]FLUJO!E30</f>
        <v>1518143.39</v>
      </c>
      <c r="D46" s="35">
        <v>2783933.1900000004</v>
      </c>
      <c r="E46" s="1"/>
      <c r="F46" s="1"/>
      <c r="G46" s="1"/>
      <c r="H46" s="1"/>
      <c r="I46" s="1"/>
    </row>
    <row r="47" spans="1:9" x14ac:dyDescent="0.2">
      <c r="A47" s="1"/>
      <c r="B47" s="28" t="s">
        <v>38</v>
      </c>
      <c r="C47" s="31">
        <f>C39-C43</f>
        <v>-22224420.909999996</v>
      </c>
      <c r="D47" s="31">
        <f>D39-D43</f>
        <v>-11445143.079999998</v>
      </c>
      <c r="E47" s="37"/>
      <c r="F47" s="1"/>
      <c r="G47" s="1"/>
      <c r="H47" s="1"/>
      <c r="I47" s="1"/>
    </row>
    <row r="48" spans="1:9" x14ac:dyDescent="0.2">
      <c r="A48" s="1"/>
      <c r="B48" s="15"/>
      <c r="C48" s="16"/>
      <c r="D48" s="17"/>
      <c r="E48" s="1"/>
      <c r="F48" s="1"/>
      <c r="G48" s="1"/>
      <c r="H48" s="1"/>
      <c r="I48" s="1"/>
    </row>
    <row r="49" spans="1:9" x14ac:dyDescent="0.2">
      <c r="A49" s="1"/>
      <c r="B49" s="18" t="s">
        <v>39</v>
      </c>
      <c r="C49" s="19"/>
      <c r="D49" s="20"/>
      <c r="E49" s="1"/>
      <c r="F49" s="1"/>
      <c r="G49" s="1"/>
      <c r="H49" s="1"/>
      <c r="I49" s="1"/>
    </row>
    <row r="50" spans="1:9" x14ac:dyDescent="0.2">
      <c r="A50" s="1"/>
      <c r="B50" s="21" t="s">
        <v>3</v>
      </c>
      <c r="C50" s="38">
        <f>SUM(C51+C54)</f>
        <v>-1251123.099999994</v>
      </c>
      <c r="D50" s="39">
        <f>SUM(D51+D54)</f>
        <v>-31056129.899999999</v>
      </c>
      <c r="E50" s="1"/>
      <c r="F50" s="1"/>
      <c r="G50" s="1"/>
      <c r="H50" s="1"/>
      <c r="I50" s="1"/>
    </row>
    <row r="51" spans="1:9" x14ac:dyDescent="0.2">
      <c r="A51" s="1"/>
      <c r="B51" s="33" t="s">
        <v>40</v>
      </c>
      <c r="C51" s="40">
        <f>SUM(C52+C53)</f>
        <v>0</v>
      </c>
      <c r="D51" s="41">
        <f>SUM(D52+D53)</f>
        <v>0</v>
      </c>
      <c r="E51" s="1"/>
      <c r="F51" s="1"/>
      <c r="G51" s="1"/>
      <c r="H51" s="1"/>
      <c r="I51" s="1"/>
    </row>
    <row r="52" spans="1:9" x14ac:dyDescent="0.2">
      <c r="A52" s="1"/>
      <c r="B52" s="42" t="s">
        <v>41</v>
      </c>
      <c r="C52" s="43">
        <v>0</v>
      </c>
      <c r="D52" s="44">
        <v>0</v>
      </c>
      <c r="E52" s="1"/>
      <c r="F52" s="1"/>
      <c r="G52" s="1"/>
      <c r="H52" s="1"/>
      <c r="I52" s="1"/>
    </row>
    <row r="53" spans="1:9" x14ac:dyDescent="0.2">
      <c r="A53" s="1"/>
      <c r="B53" s="42" t="s">
        <v>42</v>
      </c>
      <c r="C53" s="25">
        <v>0</v>
      </c>
      <c r="D53" s="26">
        <v>0</v>
      </c>
      <c r="E53" s="1"/>
      <c r="F53" s="1"/>
      <c r="G53" s="1"/>
      <c r="H53" s="1"/>
      <c r="I53" s="1"/>
    </row>
    <row r="54" spans="1:9" x14ac:dyDescent="0.2">
      <c r="A54" s="1"/>
      <c r="B54" s="33" t="s">
        <v>43</v>
      </c>
      <c r="C54" s="25">
        <f>[1]FLUJO!E35</f>
        <v>-1251123.099999994</v>
      </c>
      <c r="D54" s="26">
        <f>[1]FLUJO!F35</f>
        <v>-31056129.899999999</v>
      </c>
      <c r="E54" s="1"/>
      <c r="F54" s="1"/>
      <c r="G54" s="1"/>
      <c r="H54" s="1"/>
      <c r="I54" s="1"/>
    </row>
    <row r="55" spans="1:9" x14ac:dyDescent="0.2">
      <c r="A55" s="1"/>
      <c r="B55" s="21" t="s">
        <v>14</v>
      </c>
      <c r="C55" s="22">
        <f>SUM(C56+C59)</f>
        <v>-3518834.2400000021</v>
      </c>
      <c r="D55" s="23">
        <f>SUM(D56+D59)</f>
        <v>-6629470.3199999966</v>
      </c>
      <c r="E55" s="1"/>
      <c r="F55" s="1"/>
      <c r="G55" s="1"/>
      <c r="H55" s="1"/>
      <c r="I55" s="1"/>
    </row>
    <row r="56" spans="1:9" x14ac:dyDescent="0.2">
      <c r="A56" s="1"/>
      <c r="B56" s="33" t="s">
        <v>44</v>
      </c>
      <c r="C56" s="45">
        <f>SUM(C57+C58)</f>
        <v>0</v>
      </c>
      <c r="D56" s="46">
        <f>SUM(D57+D58)</f>
        <v>0</v>
      </c>
      <c r="E56" s="1"/>
      <c r="F56" s="1"/>
      <c r="G56" s="1"/>
      <c r="H56" s="1"/>
      <c r="I56" s="1"/>
    </row>
    <row r="57" spans="1:9" x14ac:dyDescent="0.2">
      <c r="A57" s="1"/>
      <c r="B57" s="42" t="s">
        <v>41</v>
      </c>
      <c r="C57" s="43">
        <v>0</v>
      </c>
      <c r="D57" s="44">
        <v>0</v>
      </c>
      <c r="E57" s="1"/>
      <c r="F57" s="1"/>
      <c r="G57" s="1"/>
      <c r="H57" s="1"/>
      <c r="I57" s="1"/>
    </row>
    <row r="58" spans="1:9" x14ac:dyDescent="0.2">
      <c r="A58" s="1"/>
      <c r="B58" s="42" t="s">
        <v>42</v>
      </c>
      <c r="C58" s="43">
        <v>0</v>
      </c>
      <c r="D58" s="44">
        <v>0</v>
      </c>
      <c r="E58" s="1"/>
      <c r="F58" s="1"/>
      <c r="G58" s="1"/>
      <c r="H58" s="1"/>
      <c r="I58" s="1"/>
    </row>
    <row r="59" spans="1:9" x14ac:dyDescent="0.2">
      <c r="A59" s="1"/>
      <c r="B59" s="33" t="s">
        <v>45</v>
      </c>
      <c r="C59" s="43">
        <f>[1]FLUJO!E37</f>
        <v>-3518834.2400000021</v>
      </c>
      <c r="D59" s="44">
        <f>[1]FLUJO!F37</f>
        <v>-6629470.3199999966</v>
      </c>
      <c r="E59" s="1"/>
      <c r="F59" s="1"/>
      <c r="G59" s="1"/>
      <c r="H59" s="1"/>
      <c r="I59" s="1"/>
    </row>
    <row r="60" spans="1:9" x14ac:dyDescent="0.2">
      <c r="A60" s="1"/>
      <c r="B60" s="28" t="s">
        <v>46</v>
      </c>
      <c r="C60" s="38">
        <f>C50-C55</f>
        <v>2267711.140000008</v>
      </c>
      <c r="D60" s="39">
        <f>D50-D55</f>
        <v>-24426659.580000002</v>
      </c>
      <c r="E60" s="1"/>
      <c r="F60" s="1"/>
      <c r="G60" s="1"/>
      <c r="H60" s="1"/>
      <c r="I60" s="1"/>
    </row>
    <row r="61" spans="1:9" ht="4.5" customHeight="1" x14ac:dyDescent="0.2">
      <c r="A61" s="1"/>
      <c r="B61" s="15"/>
      <c r="C61" s="16"/>
      <c r="D61" s="17"/>
      <c r="E61" s="1"/>
      <c r="F61" s="1"/>
      <c r="G61" s="1"/>
      <c r="H61" s="1"/>
      <c r="I61" s="1"/>
    </row>
    <row r="62" spans="1:9" ht="12" customHeight="1" x14ac:dyDescent="0.2">
      <c r="A62" s="1"/>
      <c r="B62" s="28" t="s">
        <v>47</v>
      </c>
      <c r="C62" s="29">
        <f>SUM(C60,C47,C36)</f>
        <v>5245902.5299999639</v>
      </c>
      <c r="D62" s="47">
        <f>SUM(D60,D47,D36)</f>
        <v>15832378.980000108</v>
      </c>
      <c r="E62" s="1"/>
      <c r="F62" s="1"/>
      <c r="G62" s="1"/>
      <c r="H62" s="1"/>
      <c r="I62" s="1"/>
    </row>
    <row r="63" spans="1:9" ht="6.75" customHeight="1" x14ac:dyDescent="0.2">
      <c r="A63" s="1"/>
      <c r="B63" s="15"/>
      <c r="C63" s="16"/>
      <c r="D63" s="17"/>
      <c r="E63" s="1"/>
      <c r="F63" s="1"/>
      <c r="G63" s="1"/>
      <c r="H63" s="1"/>
      <c r="I63" s="1"/>
    </row>
    <row r="64" spans="1:9" x14ac:dyDescent="0.2">
      <c r="A64" s="1"/>
      <c r="B64" s="28" t="s">
        <v>48</v>
      </c>
      <c r="C64" s="48">
        <f>D65</f>
        <v>47945759.689999983</v>
      </c>
      <c r="D64" s="47">
        <f>[1]FLUJO!F42</f>
        <v>32113380.709999874</v>
      </c>
      <c r="E64" s="1"/>
      <c r="F64" s="1"/>
      <c r="G64" s="1"/>
      <c r="H64" s="1"/>
      <c r="I64" s="1"/>
    </row>
    <row r="65" spans="1:9" ht="12" customHeight="1" x14ac:dyDescent="0.2">
      <c r="A65" s="1"/>
      <c r="B65" s="49" t="s">
        <v>49</v>
      </c>
      <c r="C65" s="48">
        <f>C62+C64</f>
        <v>53191662.219999947</v>
      </c>
      <c r="D65" s="47">
        <f>[1]FLUJO!F43</f>
        <v>47945759.689999983</v>
      </c>
      <c r="E65" s="1"/>
      <c r="F65" s="1"/>
      <c r="G65" s="50">
        <f>C65-[1]FLUJO!D43</f>
        <v>-8.1956386566162109E-8</v>
      </c>
      <c r="H65" s="1"/>
      <c r="I65" s="1"/>
    </row>
    <row r="66" spans="1:9" ht="6" customHeight="1" thickBot="1" x14ac:dyDescent="0.25">
      <c r="A66" s="1"/>
      <c r="B66" s="51"/>
      <c r="C66" s="52"/>
      <c r="D66" s="53"/>
      <c r="E66" s="1"/>
      <c r="F66" s="1"/>
      <c r="G66" s="1"/>
      <c r="H66" s="1"/>
      <c r="I66" s="1"/>
    </row>
    <row r="67" spans="1:9" ht="6.75" customHeight="1" x14ac:dyDescent="0.2">
      <c r="A67" s="1"/>
      <c r="B67" s="1"/>
      <c r="C67" s="1"/>
      <c r="D67" s="1"/>
      <c r="E67" s="1"/>
      <c r="F67" s="1"/>
      <c r="G67" s="1"/>
      <c r="H67" s="1"/>
      <c r="I67" s="1"/>
    </row>
    <row r="68" spans="1:9" s="54" customFormat="1" ht="22.5" customHeight="1" x14ac:dyDescent="0.2">
      <c r="B68" s="55" t="s">
        <v>50</v>
      </c>
      <c r="C68" s="55"/>
      <c r="D68" s="55"/>
      <c r="E68" s="56"/>
      <c r="F68" s="56"/>
    </row>
    <row r="69" spans="1:9" s="54" customFormat="1" x14ac:dyDescent="0.2">
      <c r="B69" s="57"/>
      <c r="C69" s="58"/>
      <c r="D69" s="58"/>
      <c r="E69" s="56"/>
      <c r="F69" s="56"/>
    </row>
    <row r="70" spans="1:9" s="54" customFormat="1" x14ac:dyDescent="0.2">
      <c r="B70" s="54" t="s">
        <v>51</v>
      </c>
      <c r="C70" s="59"/>
      <c r="D70" s="59"/>
    </row>
    <row r="71" spans="1:9" s="60" customFormat="1" x14ac:dyDescent="0.2">
      <c r="B71" s="60" t="s">
        <v>52</v>
      </c>
      <c r="C71" s="60" t="s">
        <v>53</v>
      </c>
    </row>
    <row r="72" spans="1:9" s="60" customFormat="1" x14ac:dyDescent="0.2">
      <c r="B72" s="61" t="str">
        <f>'[1]Hoja datos'!A11</f>
        <v>MTRA. PERLA NATALYE CAMPOS GARCIA</v>
      </c>
      <c r="C72" s="61" t="str">
        <f>'[1]Hoja datos'!B11</f>
        <v xml:space="preserve">MTRO. GABRIEL EGUIARTE FRUNS </v>
      </c>
    </row>
    <row r="73" spans="1:9" s="60" customFormat="1" x14ac:dyDescent="0.2">
      <c r="B73" s="61" t="str">
        <f>'[1]Hoja datos'!A12</f>
        <v>DIRECTORA ADMINISTRATIVA</v>
      </c>
      <c r="C73" s="61" t="str">
        <f>'[1]Hoja datos'!B12</f>
        <v>DIRECTOR GENERAL</v>
      </c>
    </row>
    <row r="74" spans="1:9" s="60" customFormat="1" x14ac:dyDescent="0.2">
      <c r="B74" s="61"/>
      <c r="C74" s="61"/>
    </row>
    <row r="75" spans="1:9" s="60" customFormat="1" x14ac:dyDescent="0.2">
      <c r="B75" s="61"/>
      <c r="C75" s="61"/>
    </row>
    <row r="76" spans="1:9" s="60" customFormat="1" x14ac:dyDescent="0.2">
      <c r="B76" s="61"/>
      <c r="C76" s="61"/>
    </row>
    <row r="77" spans="1:9" s="60" customFormat="1" x14ac:dyDescent="0.2"/>
    <row r="78" spans="1:9" s="62" customFormat="1" ht="3.75" customHeight="1" x14ac:dyDescent="0.2">
      <c r="C78" s="63"/>
      <c r="D78" s="63"/>
    </row>
    <row r="79" spans="1:9" s="62" customFormat="1" ht="22.5" customHeight="1" x14ac:dyDescent="0.2">
      <c r="B79" s="64" t="s">
        <v>54</v>
      </c>
      <c r="C79" s="63"/>
      <c r="D79" s="63"/>
    </row>
    <row r="80" spans="1:9" s="62" customFormat="1" x14ac:dyDescent="0.2">
      <c r="B80" s="65" t="str">
        <f>'[1]Hoja datos'!A13</f>
        <v>C.P. y L.A.F. OSCAR KUCHLE WEBER</v>
      </c>
    </row>
    <row r="81" spans="2:2" s="62" customFormat="1" x14ac:dyDescent="0.2">
      <c r="B81" s="65" t="str">
        <f>'[1]Hoja datos'!A14</f>
        <v>JEFE DEL DEPARTAMENTO DE CONTABILIDAD Y FINANZAS</v>
      </c>
    </row>
    <row r="82" spans="2:2" s="62" customFormat="1" x14ac:dyDescent="0.2">
      <c r="B82" s="64"/>
    </row>
    <row r="83" spans="2:2" s="66" customFormat="1" x14ac:dyDescent="0.2"/>
    <row r="84" spans="2:2" s="66" customFormat="1" x14ac:dyDescent="0.2"/>
    <row r="85" spans="2:2" s="66" customFormat="1" x14ac:dyDescent="0.2"/>
    <row r="86" spans="2:2" s="66" customFormat="1" x14ac:dyDescent="0.2"/>
    <row r="87" spans="2:2" s="66" customFormat="1" x14ac:dyDescent="0.2"/>
    <row r="88" spans="2:2" s="66" customFormat="1" x14ac:dyDescent="0.2"/>
    <row r="89" spans="2:2" s="66" customFormat="1" x14ac:dyDescent="0.2"/>
    <row r="90" spans="2:2" s="66" customFormat="1" x14ac:dyDescent="0.2"/>
    <row r="91" spans="2:2" s="66" customFormat="1" x14ac:dyDescent="0.2"/>
    <row r="92" spans="2:2" s="66" customFormat="1" x14ac:dyDescent="0.2"/>
    <row r="93" spans="2:2" s="66" customFormat="1" x14ac:dyDescent="0.2"/>
    <row r="94" spans="2:2" s="66" customFormat="1" x14ac:dyDescent="0.2"/>
    <row r="95" spans="2:2" s="66" customFormat="1" x14ac:dyDescent="0.2"/>
    <row r="96" spans="2:2" s="66" customFormat="1" x14ac:dyDescent="0.2"/>
    <row r="97" s="66" customFormat="1" x14ac:dyDescent="0.2"/>
    <row r="98" s="66" customFormat="1" x14ac:dyDescent="0.2"/>
    <row r="99" s="66" customFormat="1" x14ac:dyDescent="0.2"/>
    <row r="100" s="66" customFormat="1" x14ac:dyDescent="0.2"/>
    <row r="101" s="66" customFormat="1" x14ac:dyDescent="0.2"/>
    <row r="102" s="66" customFormat="1" x14ac:dyDescent="0.2"/>
    <row r="103" s="66" customFormat="1" x14ac:dyDescent="0.2"/>
    <row r="104" s="66" customFormat="1" x14ac:dyDescent="0.2"/>
    <row r="105" s="66" customFormat="1" x14ac:dyDescent="0.2"/>
    <row r="106" s="66" customFormat="1" x14ac:dyDescent="0.2"/>
    <row r="107" s="66" customFormat="1" x14ac:dyDescent="0.2"/>
    <row r="108" s="66" customFormat="1" x14ac:dyDescent="0.2"/>
    <row r="109" s="66" customFormat="1" x14ac:dyDescent="0.2"/>
    <row r="110" s="66" customFormat="1" x14ac:dyDescent="0.2"/>
    <row r="111" s="66" customFormat="1" x14ac:dyDescent="0.2"/>
    <row r="112" s="66" customFormat="1" x14ac:dyDescent="0.2"/>
    <row r="113" s="66" customFormat="1" x14ac:dyDescent="0.2"/>
    <row r="114" s="66" customFormat="1" x14ac:dyDescent="0.2"/>
    <row r="115" s="66" customFormat="1" x14ac:dyDescent="0.2"/>
    <row r="116" s="66" customFormat="1" x14ac:dyDescent="0.2"/>
    <row r="117" s="66" customFormat="1" x14ac:dyDescent="0.2"/>
    <row r="118" s="66" customFormat="1" x14ac:dyDescent="0.2"/>
    <row r="119" s="66" customFormat="1" x14ac:dyDescent="0.2"/>
    <row r="120" s="66" customFormat="1" x14ac:dyDescent="0.2"/>
    <row r="121" s="66" customFormat="1" x14ac:dyDescent="0.2"/>
    <row r="122" s="66" customFormat="1" x14ac:dyDescent="0.2"/>
    <row r="123" s="66" customFormat="1" x14ac:dyDescent="0.2"/>
    <row r="124" s="66" customFormat="1" x14ac:dyDescent="0.2"/>
    <row r="125" s="66" customFormat="1" x14ac:dyDescent="0.2"/>
    <row r="126" s="66" customFormat="1" x14ac:dyDescent="0.2"/>
    <row r="127" s="66" customFormat="1" x14ac:dyDescent="0.2"/>
    <row r="128" s="66" customFormat="1" x14ac:dyDescent="0.2"/>
    <row r="129" s="66" customFormat="1" x14ac:dyDescent="0.2"/>
    <row r="130" s="66" customFormat="1" x14ac:dyDescent="0.2"/>
    <row r="131" s="66" customFormat="1" x14ac:dyDescent="0.2"/>
    <row r="132" s="66" customFormat="1" x14ac:dyDescent="0.2"/>
    <row r="133" s="66" customFormat="1" x14ac:dyDescent="0.2"/>
    <row r="134" s="66" customFormat="1" x14ac:dyDescent="0.2"/>
    <row r="135" s="66" customFormat="1" x14ac:dyDescent="0.2"/>
    <row r="136" s="66" customFormat="1" x14ac:dyDescent="0.2"/>
    <row r="137" s="66" customFormat="1" x14ac:dyDescent="0.2"/>
    <row r="138" s="66" customFormat="1" x14ac:dyDescent="0.2"/>
    <row r="139" s="66" customFormat="1" x14ac:dyDescent="0.2"/>
    <row r="140" s="66" customFormat="1" x14ac:dyDescent="0.2"/>
    <row r="141" s="66" customFormat="1" x14ac:dyDescent="0.2"/>
    <row r="142" s="66" customFormat="1" x14ac:dyDescent="0.2"/>
    <row r="143" s="66" customFormat="1" x14ac:dyDescent="0.2"/>
    <row r="144" s="66" customFormat="1" x14ac:dyDescent="0.2"/>
    <row r="145" s="66" customFormat="1" x14ac:dyDescent="0.2"/>
    <row r="146" s="66" customFormat="1" x14ac:dyDescent="0.2"/>
    <row r="147" s="66" customFormat="1" x14ac:dyDescent="0.2"/>
    <row r="148" s="66" customFormat="1" x14ac:dyDescent="0.2"/>
    <row r="149" s="66" customFormat="1" x14ac:dyDescent="0.2"/>
    <row r="150" s="66" customFormat="1" x14ac:dyDescent="0.2"/>
    <row r="151" s="66" customFormat="1" x14ac:dyDescent="0.2"/>
    <row r="152" s="66" customFormat="1" x14ac:dyDescent="0.2"/>
    <row r="153" s="66" customFormat="1" x14ac:dyDescent="0.2"/>
    <row r="154" s="66" customFormat="1" x14ac:dyDescent="0.2"/>
    <row r="155" s="66" customFormat="1" x14ac:dyDescent="0.2"/>
    <row r="156" s="66" customFormat="1" x14ac:dyDescent="0.2"/>
    <row r="157" s="66" customFormat="1" x14ac:dyDescent="0.2"/>
    <row r="158" s="66" customFormat="1" x14ac:dyDescent="0.2"/>
    <row r="159" s="66" customFormat="1" x14ac:dyDescent="0.2"/>
    <row r="160" s="66" customFormat="1" x14ac:dyDescent="0.2"/>
    <row r="161" s="66" customFormat="1" x14ac:dyDescent="0.2"/>
    <row r="162" s="66" customFormat="1" x14ac:dyDescent="0.2"/>
    <row r="163" s="66" customFormat="1" x14ac:dyDescent="0.2"/>
    <row r="164" s="66" customFormat="1" x14ac:dyDescent="0.2"/>
    <row r="165" s="66" customFormat="1" x14ac:dyDescent="0.2"/>
    <row r="166" s="66" customFormat="1" x14ac:dyDescent="0.2"/>
    <row r="167" s="66" customFormat="1" x14ac:dyDescent="0.2"/>
    <row r="168" s="66" customFormat="1" x14ac:dyDescent="0.2"/>
    <row r="169" s="66" customFormat="1" x14ac:dyDescent="0.2"/>
    <row r="170" s="66" customFormat="1" x14ac:dyDescent="0.2"/>
    <row r="171" s="66" customFormat="1" x14ac:dyDescent="0.2"/>
    <row r="172" s="66" customFormat="1" x14ac:dyDescent="0.2"/>
    <row r="173" s="66" customFormat="1" x14ac:dyDescent="0.2"/>
    <row r="174" s="66" customFormat="1" x14ac:dyDescent="0.2"/>
    <row r="175" s="66" customFormat="1" x14ac:dyDescent="0.2"/>
    <row r="176" s="66" customFormat="1" x14ac:dyDescent="0.2"/>
    <row r="177" s="66" customFormat="1" x14ac:dyDescent="0.2"/>
    <row r="178" s="66" customFormat="1" x14ac:dyDescent="0.2"/>
    <row r="179" s="66" customFormat="1" x14ac:dyDescent="0.2"/>
    <row r="180" s="66" customFormat="1" x14ac:dyDescent="0.2"/>
  </sheetData>
  <mergeCells count="10">
    <mergeCell ref="B61:D61"/>
    <mergeCell ref="B63:D63"/>
    <mergeCell ref="B66:D66"/>
    <mergeCell ref="B68:D68"/>
    <mergeCell ref="B2:D2"/>
    <mergeCell ref="B3:D3"/>
    <mergeCell ref="B4:D4"/>
    <mergeCell ref="B6:D6"/>
    <mergeCell ref="B37:D37"/>
    <mergeCell ref="B48:D48"/>
  </mergeCells>
  <conditionalFormatting sqref="G65">
    <cfRule type="cellIs" dxfId="0" priority="1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EFF(FORM3)</vt:lpstr>
      <vt:lpstr>'EFF(FORM3)'!Área_de_impresión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 01</dc:creator>
  <cp:lastModifiedBy>CONTABILIDAD 01</cp:lastModifiedBy>
  <dcterms:created xsi:type="dcterms:W3CDTF">2024-02-06T15:51:31Z</dcterms:created>
  <dcterms:modified xsi:type="dcterms:W3CDTF">2024-02-06T15:51:42Z</dcterms:modified>
</cp:coreProperties>
</file>