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4A5C15DD-D971-4D4A-A3AC-22E5EECC6EEC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H37" i="1" s="1"/>
  <c r="G30" i="1"/>
  <c r="F30" i="1"/>
  <c r="D30" i="1"/>
  <c r="C30" i="1"/>
  <c r="G17" i="1"/>
  <c r="F17" i="1"/>
  <c r="F43" i="1" s="1"/>
  <c r="F73" i="1" s="1"/>
  <c r="D17" i="1"/>
  <c r="C17" i="1"/>
  <c r="G68" i="1" l="1"/>
  <c r="G43" i="1"/>
  <c r="H39" i="1"/>
  <c r="E39" i="1"/>
  <c r="C43" i="1"/>
  <c r="D43" i="1"/>
  <c r="D73" i="1" s="1"/>
  <c r="H43" i="1"/>
  <c r="H73" i="1" s="1"/>
  <c r="E37" i="1"/>
  <c r="E43" i="1" s="1"/>
  <c r="C73" i="1"/>
  <c r="E68" i="1"/>
  <c r="G73" i="1" l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<sst xmlns="http://schemas.openxmlformats.org/spreadsheetml/2006/main" count="77" uniqueCount="77">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</sst>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920750</xdr:colOff>
      <xdr:row>82</xdr:row>
      <xdr:rowOff>63500</xdr:rowOff>
    </xdr:from>
    <xdr:to>
      <xdr:col>7</xdr:col>
      <xdr:colOff>304584</xdr:colOff>
      <xdr:row>90</xdr:row>
      <xdr:rowOff>44978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AF4FC8-EA3F-432E-BF5D-169C75367F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153583" y="14901333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H91" sqref="B2:H9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7" t="s">
        <v>75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3" t="s">
        <v>76</v>
      </c>
      <c r="C4" s="44"/>
      <c r="D4" s="44"/>
      <c r="E4" s="44"/>
      <c r="F4" s="44"/>
      <c r="G4" s="44"/>
      <c r="H4" s="45"/>
    </row>
    <row r="5" spans="2:9" ht="12.75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13000000</v>
      </c>
      <c r="D14" s="24">
        <v>6509776.3099999996</v>
      </c>
      <c r="E14" s="26">
        <f t="shared" si="0"/>
        <v>19509776.309999999</v>
      </c>
      <c r="F14" s="24">
        <v>19509776.309999999</v>
      </c>
      <c r="G14" s="24">
        <v>19509776.309999999</v>
      </c>
      <c r="H14" s="26">
        <f t="shared" si="1"/>
        <v>6509776.3099999987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50869147.5</v>
      </c>
      <c r="D16" s="24">
        <v>-48587932.979999997</v>
      </c>
      <c r="E16" s="26">
        <f t="shared" si="0"/>
        <v>2281214.5200000033</v>
      </c>
      <c r="F16" s="24">
        <v>2281214.52</v>
      </c>
      <c r="G16" s="24">
        <v>2281214.52</v>
      </c>
      <c r="H16" s="26">
        <f t="shared" si="1"/>
        <v>-48587932.979999997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273934464.89999998</v>
      </c>
      <c r="D36" s="24">
        <v>34683850.939999998</v>
      </c>
      <c r="E36" s="28">
        <f t="shared" si="3"/>
        <v>308618315.83999997</v>
      </c>
      <c r="F36" s="24">
        <v>308618315.83999997</v>
      </c>
      <c r="G36" s="24">
        <v>308618315.83999997</v>
      </c>
      <c r="H36" s="26">
        <f t="shared" ref="H36:H41" si="7">SUM(G36-C36)</f>
        <v>34683850.939999998</v>
      </c>
    </row>
    <row r="37" spans="2:8" x14ac:dyDescent="0.2">
      <c r="B37" s="9" t="s">
        <v>39</v>
      </c>
      <c r="C37" s="26">
        <f>C38</f>
        <v>87009500</v>
      </c>
      <c r="D37" s="22">
        <f t="shared" ref="D37:G37" si="8">D38</f>
        <v>34411807.490000002</v>
      </c>
      <c r="E37" s="28">
        <f t="shared" si="3"/>
        <v>121421307.49000001</v>
      </c>
      <c r="F37" s="22">
        <f t="shared" si="8"/>
        <v>132089337.48999999</v>
      </c>
      <c r="G37" s="22">
        <f t="shared" si="8"/>
        <v>132089337.48999999</v>
      </c>
      <c r="H37" s="26">
        <f t="shared" si="7"/>
        <v>45079837.489999995</v>
      </c>
    </row>
    <row r="38" spans="2:8" x14ac:dyDescent="0.2">
      <c r="B38" s="13" t="s">
        <v>40</v>
      </c>
      <c r="C38" s="25">
        <v>87009500</v>
      </c>
      <c r="D38" s="25">
        <v>34411807.490000002</v>
      </c>
      <c r="E38" s="28">
        <f t="shared" si="3"/>
        <v>121421307.49000001</v>
      </c>
      <c r="F38" s="25">
        <v>132089337.48999999</v>
      </c>
      <c r="G38" s="25">
        <v>132089337.48999999</v>
      </c>
      <c r="H38" s="28">
        <f t="shared" si="7"/>
        <v>45079837.489999995</v>
      </c>
    </row>
    <row r="39" spans="2:8" x14ac:dyDescent="0.2">
      <c r="B39" s="9" t="s">
        <v>41</v>
      </c>
      <c r="C39" s="22">
        <f>SUM(C40:C41)</f>
        <v>10000000</v>
      </c>
      <c r="D39" s="22">
        <f t="shared" ref="D39:G39" si="9">SUM(D40:D41)</f>
        <v>4681435.46</v>
      </c>
      <c r="E39" s="28">
        <f t="shared" si="3"/>
        <v>14681435.460000001</v>
      </c>
      <c r="F39" s="22">
        <f t="shared" si="9"/>
        <v>13868435.460000001</v>
      </c>
      <c r="G39" s="22">
        <f t="shared" si="9"/>
        <v>13868435.460000001</v>
      </c>
      <c r="H39" s="26">
        <f t="shared" si="7"/>
        <v>3868435.4600000009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10000000</v>
      </c>
      <c r="D41" s="25">
        <v>4681435.46</v>
      </c>
      <c r="E41" s="28">
        <f t="shared" si="3"/>
        <v>14681435.460000001</v>
      </c>
      <c r="F41" s="25">
        <v>13868435.460000001</v>
      </c>
      <c r="G41" s="25">
        <v>13868435.460000001</v>
      </c>
      <c r="H41" s="28">
        <f t="shared" si="7"/>
        <v>3868435.4600000009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6">
        <f>SUM(C10:C17,C30,C36,C37,C39)</f>
        <v>434813112.39999998</v>
      </c>
      <c r="D43" s="56">
        <f t="shared" ref="D43:H43" si="10">SUM(D10:D17,D30,D36,D37,D39)</f>
        <v>31698937.220000006</v>
      </c>
      <c r="E43" s="36">
        <f t="shared" si="10"/>
        <v>466512049.61999995</v>
      </c>
      <c r="F43" s="56">
        <f t="shared" si="10"/>
        <v>476367079.61999995</v>
      </c>
      <c r="G43" s="56">
        <f t="shared" si="10"/>
        <v>476367079.61999995</v>
      </c>
      <c r="H43" s="36">
        <f t="shared" si="10"/>
        <v>41553967.219999991</v>
      </c>
    </row>
    <row r="44" spans="2:8" x14ac:dyDescent="0.2">
      <c r="B44" s="7" t="s">
        <v>45</v>
      </c>
      <c r="C44" s="56"/>
      <c r="D44" s="56"/>
      <c r="E44" s="36"/>
      <c r="F44" s="56"/>
      <c r="G44" s="56"/>
      <c r="H44" s="36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87009500</v>
      </c>
      <c r="D57" s="22">
        <f t="shared" ref="D57:G57" si="14">SUM(D58:D61)</f>
        <v>-14361715.140000001</v>
      </c>
      <c r="E57" s="26">
        <f t="shared" si="14"/>
        <v>72647784.859999999</v>
      </c>
      <c r="F57" s="22">
        <f t="shared" si="14"/>
        <v>70647784.859999999</v>
      </c>
      <c r="G57" s="22">
        <f t="shared" si="14"/>
        <v>70647784.859999999</v>
      </c>
      <c r="H57" s="26">
        <f>SUM(H58:H61)</f>
        <v>-16361715.140000001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87009500</v>
      </c>
      <c r="D61" s="25">
        <v>-14361715.140000001</v>
      </c>
      <c r="E61" s="28">
        <f t="shared" si="15"/>
        <v>72647784.859999999</v>
      </c>
      <c r="F61" s="25">
        <v>70647784.859999999</v>
      </c>
      <c r="G61" s="25">
        <v>70647784.859999999</v>
      </c>
      <c r="H61" s="28">
        <f t="shared" si="16"/>
        <v>-16361715.140000001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87009500</v>
      </c>
      <c r="D68" s="22">
        <f t="shared" ref="D68:G68" si="18">SUM(D48,D57,D62,D65,D66)</f>
        <v>-14361715.140000001</v>
      </c>
      <c r="E68" s="26">
        <f t="shared" si="18"/>
        <v>72647784.859999999</v>
      </c>
      <c r="F68" s="22">
        <f t="shared" si="18"/>
        <v>70647784.859999999</v>
      </c>
      <c r="G68" s="22">
        <f t="shared" si="18"/>
        <v>70647784.859999999</v>
      </c>
      <c r="H68" s="26">
        <f>SUM(H48,H57,H62,H65,H66)</f>
        <v>-16361715.140000001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521822612.39999998</v>
      </c>
      <c r="D73" s="22">
        <f t="shared" ref="D73:G73" si="21">SUM(D43,D68,D70)</f>
        <v>17337222.080000006</v>
      </c>
      <c r="E73" s="26">
        <f t="shared" si="21"/>
        <v>539159834.4799999</v>
      </c>
      <c r="F73" s="22">
        <f t="shared" si="21"/>
        <v>547014864.4799999</v>
      </c>
      <c r="G73" s="22">
        <f t="shared" si="21"/>
        <v>547014864.4799999</v>
      </c>
      <c r="H73" s="26">
        <f>SUM(H43,H68,H70)</f>
        <v>25192252.079999991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3" s="33" customFormat="1" x14ac:dyDescent="0.2">
      <c r="B81" s="32"/>
      <c r="C81" s="35"/>
    </row>
    <row r="82" spans="2:3" s="33" customFormat="1" x14ac:dyDescent="0.2">
      <c r="B82" s="32"/>
    </row>
    <row r="83" spans="2:3" s="33" customFormat="1" x14ac:dyDescent="0.2">
      <c r="B83" s="32"/>
    </row>
    <row r="84" spans="2:3" s="33" customFormat="1" x14ac:dyDescent="0.2">
      <c r="B84" s="32"/>
    </row>
    <row r="85" spans="2:3" s="33" customFormat="1" x14ac:dyDescent="0.2">
      <c r="B85" s="32"/>
    </row>
    <row r="86" spans="2:3" s="33" customFormat="1" x14ac:dyDescent="0.2">
      <c r="B86" s="32"/>
    </row>
    <row r="87" spans="2:3" s="33" customFormat="1" x14ac:dyDescent="0.2">
      <c r="B87" s="32"/>
    </row>
    <row r="88" spans="2:3" s="33" customFormat="1" x14ac:dyDescent="0.2">
      <c r="B88" s="32"/>
    </row>
    <row r="89" spans="2:3" s="33" customFormat="1" x14ac:dyDescent="0.2">
      <c r="B89" s="32"/>
    </row>
    <row r="90" spans="2:3" s="33" customFormat="1" x14ac:dyDescent="0.2">
      <c r="B90" s="32"/>
    </row>
    <row r="91" spans="2:3" s="33" customFormat="1" x14ac:dyDescent="0.2">
      <c r="B91" s="32"/>
    </row>
    <row r="92" spans="2:3" s="33" customFormat="1" x14ac:dyDescent="0.2">
      <c r="B92" s="32"/>
    </row>
    <row r="93" spans="2:3" s="33" customFormat="1" x14ac:dyDescent="0.2">
      <c r="B93" s="32"/>
    </row>
    <row r="94" spans="2:3" s="33" customFormat="1" x14ac:dyDescent="0.2">
      <c r="B94" s="32"/>
    </row>
    <row r="95" spans="2:3" s="33" customFormat="1" x14ac:dyDescent="0.2">
      <c r="B95" s="32"/>
    </row>
    <row r="96" spans="2:3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2024-02-01T17:36:42Z</cp:lastPrinted>
  <dcterms:created xsi:type="dcterms:W3CDTF">2020-01-08T20:55:35Z</dcterms:created>
  <dcterms:modified xsi:type="dcterms:W3CDTF">2024-02-01T17:36:48Z</dcterms:modified>
</cp:coreProperties>
</file>