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3\DICIEMBRE\CP ANUAL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35" yWindow="-135" windowWidth="23310" windowHeight="12630"/>
  </bookViews>
  <sheets>
    <sheet name="EAI_DET" sheetId="1" r:id="rId1"/>
  </sheets>
  <definedNames>
    <definedName name="_xlnm.Print_Area" localSheetId="0">EAI_DET!$A$1:$I$78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1" l="1"/>
  <c r="C49" i="1"/>
  <c r="H78" i="1" l="1"/>
  <c r="H77" i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H57" i="1" l="1"/>
  <c r="H48" i="1"/>
  <c r="H68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F68" i="1" s="1"/>
  <c r="D48" i="1"/>
  <c r="C48" i="1"/>
  <c r="C68" i="1" s="1"/>
  <c r="G39" i="1"/>
  <c r="H39" i="1" s="1"/>
  <c r="F39" i="1"/>
  <c r="D39" i="1"/>
  <c r="E39" i="1" s="1"/>
  <c r="C39" i="1"/>
  <c r="G37" i="1"/>
  <c r="F37" i="1"/>
  <c r="D37" i="1"/>
  <c r="C37" i="1"/>
  <c r="G30" i="1"/>
  <c r="F30" i="1"/>
  <c r="D30" i="1"/>
  <c r="C30" i="1"/>
  <c r="G17" i="1"/>
  <c r="G43" i="1" s="1"/>
  <c r="F17" i="1"/>
  <c r="D17" i="1"/>
  <c r="D43" i="1" s="1"/>
  <c r="C17" i="1"/>
  <c r="C43" i="1" s="1"/>
  <c r="F43" i="1" l="1"/>
  <c r="G68" i="1"/>
  <c r="G73" i="1" s="1"/>
  <c r="D68" i="1"/>
  <c r="D73" i="1"/>
  <c r="F73" i="1"/>
  <c r="H43" i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<sst xmlns="http://schemas.openxmlformats.org/spreadsheetml/2006/main" count="81" uniqueCount="81">
  <si>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</si>
  <si>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</si>
  <si>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</si>
  <si>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</si>
  <si>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</si>
  <si>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</si>
  <si>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</si>
  <si>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</si>
  <si>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</si>
  <si>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</si>
  <si>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</si>
  <si>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</si>
  <si>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</si>
  <si>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</si>
  <si>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</si>
  <si>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</si>
  <si>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</si>
  <si>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</si>
  <si>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</si>
  <si>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</si>
  <si>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</si>
  <si>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</si>
  <si>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</si>
  <si>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</si>
  <si>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</si>
  <si>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</si>
  <si>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</si>
  <si>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</si>
  <si>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</si>
  <si>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</si>
  <si>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</si>
  <si>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</si>
  <si>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</si>
  <si>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</si>
  <si>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</si>
  <si>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</si>
  <si>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</si>
  <si>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</si>
  <si>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</si>
  <si>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</si>
  <si>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</si>
  <si>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</si>
  <si>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</si>
  <si>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</si>
  <si>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</si>
  <si>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</si>
  <si>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</si>
  <si>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</si>
  <si>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</si>
  <si>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</si>
  <si>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</si>
  <si>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</si>
  <si>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</si>
  <si>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</si>
  <si>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</si>
  <si>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</si>
  <si>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</si>
  <si>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</si>
  <si>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</si>
  <si>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</si>
  <si>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</si>
  <si>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</si>
  <si>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</si>
  <si>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</si>
  <si>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</si>
  <si>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</si>
  <si>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</si>
  <si>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</si>
  <si>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</si>
  <si>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</si>
  <si>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</si>
  <si>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</si>
  <si>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</si>
  <si>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</si>
  <si>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</si>
  <si>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UNIVERSIDAD TECNOLÓGICA PASO DEL NORTE</t>
  </si>
  <si>
    <t>Del 01 de enero al 31 de diciembre de 2023</t>
  </si>
  <si>
    <t>DR. ULISES MARTINEZ CONTRERAS</t>
  </si>
  <si>
    <t xml:space="preserve">MTRO. RAFAEL ERIVES SANDOVAL </t>
  </si>
  <si>
    <t>RECTOR</t>
  </si>
  <si>
    <t>DIRECTOR DE ADMINISTRACION Y FINANZS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</si>
</sst>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4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topLeftCell="A71" zoomScaleNormal="100" workbookViewId="0">
      <selection activeCell="B2" sqref="B2:H83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75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76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5535921</v>
      </c>
      <c r="D13" s="24">
        <v>677233.65</v>
      </c>
      <c r="E13" s="26">
        <f t="shared" si="0"/>
        <v>6213154.6500000004</v>
      </c>
      <c r="F13" s="24">
        <v>6213154.6500000004</v>
      </c>
      <c r="G13" s="24">
        <v>6213154.6500000004</v>
      </c>
      <c r="H13" s="26">
        <f t="shared" si="1"/>
        <v>677233.65000000037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0</v>
      </c>
      <c r="D16" s="24">
        <v>0</v>
      </c>
      <c r="E16" s="26">
        <f t="shared" si="0"/>
        <v>0</v>
      </c>
      <c r="F16" s="24">
        <v>0</v>
      </c>
      <c r="G16" s="24">
        <v>0</v>
      </c>
      <c r="H16" s="26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812213.33</v>
      </c>
      <c r="E39" s="28">
        <f t="shared" si="3"/>
        <v>812213.33</v>
      </c>
      <c r="F39" s="22">
        <f t="shared" si="9"/>
        <v>812213.33</v>
      </c>
      <c r="G39" s="22">
        <f t="shared" si="9"/>
        <v>812213.33</v>
      </c>
      <c r="H39" s="26">
        <f t="shared" si="7"/>
        <v>812213.33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812213.33</v>
      </c>
      <c r="E41" s="28">
        <f t="shared" si="3"/>
        <v>812213.33</v>
      </c>
      <c r="F41" s="25">
        <v>812213.33</v>
      </c>
      <c r="G41" s="25">
        <v>812213.33</v>
      </c>
      <c r="H41" s="28">
        <f t="shared" si="7"/>
        <v>812213.33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9">
        <f>SUM(C10:C17,C30,C36,C37,C39)</f>
        <v>5535921</v>
      </c>
      <c r="D43" s="59">
        <f t="shared" ref="D43:H43" si="10">SUM(D10:D17,D30,D36,D37,D39)</f>
        <v>1489446.98</v>
      </c>
      <c r="E43" s="39">
        <f t="shared" si="10"/>
        <v>7025367.9800000004</v>
      </c>
      <c r="F43" s="59">
        <f t="shared" si="10"/>
        <v>7025367.9800000004</v>
      </c>
      <c r="G43" s="59">
        <f t="shared" si="10"/>
        <v>7025367.9800000004</v>
      </c>
      <c r="H43" s="39">
        <f t="shared" si="10"/>
        <v>1489446.9800000004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33993815.600000001</v>
      </c>
      <c r="D48" s="22">
        <f t="shared" ref="D48:G48" si="11">SUM(D49:D56)</f>
        <v>3534268.61</v>
      </c>
      <c r="E48" s="26">
        <f>SUM(E49:E56)</f>
        <v>37528084.210000001</v>
      </c>
      <c r="F48" s="22">
        <f t="shared" si="11"/>
        <v>37528084.210000001</v>
      </c>
      <c r="G48" s="22">
        <f t="shared" si="11"/>
        <v>37528084.210000001</v>
      </c>
      <c r="H48" s="26">
        <f>SUM(H49:H56)</f>
        <v>3534268.6099999994</v>
      </c>
    </row>
    <row r="49" spans="2:8" ht="24" x14ac:dyDescent="0.2">
      <c r="B49" s="10" t="s">
        <v>49</v>
      </c>
      <c r="C49" s="25">
        <f>16996907.8*2</f>
        <v>33993815.600000001</v>
      </c>
      <c r="D49" s="25">
        <f>918393.29+615875.32</f>
        <v>1534268.6099999999</v>
      </c>
      <c r="E49" s="28">
        <f>SUM(C49:D49)</f>
        <v>35528084.210000001</v>
      </c>
      <c r="F49" s="25">
        <v>35528084.210000001</v>
      </c>
      <c r="G49" s="25">
        <v>35528084.210000001</v>
      </c>
      <c r="H49" s="28">
        <f>SUM(G49-C49)</f>
        <v>1534268.6099999994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2000000</v>
      </c>
      <c r="E53" s="28">
        <f t="shared" si="12"/>
        <v>2000000</v>
      </c>
      <c r="F53" s="25">
        <v>2000000</v>
      </c>
      <c r="G53" s="25">
        <v>2000000</v>
      </c>
      <c r="H53" s="28">
        <f t="shared" si="13"/>
        <v>2000000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120000</v>
      </c>
      <c r="E57" s="26">
        <f t="shared" si="14"/>
        <v>120000</v>
      </c>
      <c r="F57" s="22">
        <f t="shared" si="14"/>
        <v>120000</v>
      </c>
      <c r="G57" s="22">
        <f t="shared" si="14"/>
        <v>120000</v>
      </c>
      <c r="H57" s="26">
        <f>SUM(H58:H61)</f>
        <v>120000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120000</v>
      </c>
      <c r="E61" s="28">
        <f t="shared" si="15"/>
        <v>120000</v>
      </c>
      <c r="F61" s="25">
        <v>120000</v>
      </c>
      <c r="G61" s="25">
        <v>120000</v>
      </c>
      <c r="H61" s="28">
        <f t="shared" si="16"/>
        <v>120000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33993815.600000001</v>
      </c>
      <c r="D68" s="22">
        <f t="shared" ref="D68:G68" si="18">SUM(D48,D57,D62,D65,D66)</f>
        <v>3654268.61</v>
      </c>
      <c r="E68" s="26">
        <f t="shared" si="18"/>
        <v>37648084.210000001</v>
      </c>
      <c r="F68" s="22">
        <f t="shared" si="18"/>
        <v>37648084.210000001</v>
      </c>
      <c r="G68" s="22">
        <f t="shared" si="18"/>
        <v>37648084.210000001</v>
      </c>
      <c r="H68" s="26">
        <f>SUM(H48,H57,H62,H65,H66)</f>
        <v>3654268.6099999994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39529736.600000001</v>
      </c>
      <c r="D73" s="22">
        <f t="shared" ref="D73:G73" si="21">SUM(D43,D68,D70)</f>
        <v>5143715.59</v>
      </c>
      <c r="E73" s="26">
        <f t="shared" si="21"/>
        <v>44673452.189999998</v>
      </c>
      <c r="F73" s="22">
        <f t="shared" si="21"/>
        <v>44673452.189999998</v>
      </c>
      <c r="G73" s="22">
        <f t="shared" si="21"/>
        <v>44673452.189999998</v>
      </c>
      <c r="H73" s="26">
        <f>SUM(H43,H68,H70)</f>
        <v>5143715.59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7" s="33" customFormat="1" x14ac:dyDescent="0.2">
      <c r="B81" s="32"/>
    </row>
    <row r="82" spans="2:7" s="33" customFormat="1" ht="15" x14ac:dyDescent="0.2">
      <c r="B82" s="35" t="s">
        <v>77</v>
      </c>
      <c r="C82" s="36"/>
      <c r="D82" s="37"/>
      <c r="E82" s="36"/>
      <c r="F82" s="38" t="s">
        <v>78</v>
      </c>
      <c r="G82" s="36"/>
    </row>
    <row r="83" spans="2:7" s="33" customFormat="1" ht="15" x14ac:dyDescent="0.2">
      <c r="B83" s="35" t="s">
        <v>79</v>
      </c>
      <c r="C83" s="36"/>
      <c r="D83" s="36"/>
      <c r="E83" s="36"/>
      <c r="F83" s="38" t="s">
        <v>80</v>
      </c>
      <c r="G83" s="36"/>
    </row>
    <row r="84" spans="2:7" s="33" customFormat="1" x14ac:dyDescent="0.2">
      <c r="B84" s="32"/>
    </row>
    <row r="85" spans="2:7" s="33" customFormat="1" x14ac:dyDescent="0.2">
      <c r="B85" s="32"/>
    </row>
    <row r="86" spans="2:7" s="33" customFormat="1" x14ac:dyDescent="0.2">
      <c r="B86" s="32"/>
    </row>
    <row r="87" spans="2:7" s="33" customFormat="1" x14ac:dyDescent="0.2">
      <c r="B87" s="32"/>
    </row>
    <row r="88" spans="2:7" s="33" customFormat="1" x14ac:dyDescent="0.2">
      <c r="B88" s="32"/>
    </row>
    <row r="89" spans="2:7" s="33" customFormat="1" x14ac:dyDescent="0.2">
      <c r="B89" s="32"/>
    </row>
    <row r="90" spans="2:7" s="33" customFormat="1" x14ac:dyDescent="0.2">
      <c r="B90" s="32"/>
    </row>
    <row r="91" spans="2:7" s="33" customFormat="1" x14ac:dyDescent="0.2">
      <c r="B91" s="32"/>
    </row>
    <row r="92" spans="2:7" s="33" customFormat="1" x14ac:dyDescent="0.2">
      <c r="B92" s="32"/>
    </row>
    <row r="93" spans="2:7" s="33" customFormat="1" x14ac:dyDescent="0.2">
      <c r="B93" s="32"/>
    </row>
    <row r="94" spans="2:7" s="33" customFormat="1" x14ac:dyDescent="0.2">
      <c r="B94" s="32"/>
    </row>
    <row r="95" spans="2:7" s="33" customFormat="1" x14ac:dyDescent="0.2">
      <c r="B95" s="32"/>
    </row>
    <row r="96" spans="2:7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2024-02-02T23:11:00Z</cp:lastPrinted>
  <dcterms:created xsi:type="dcterms:W3CDTF">2020-01-08T20:55:35Z</dcterms:created>
  <dcterms:modified xsi:type="dcterms:W3CDTF">2024-02-02T23:11:02Z</dcterms:modified>
</cp:coreProperties>
</file>