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3\ANUAL 2023\"/>
    </mc:Choice>
  </mc:AlternateContent>
  <xr:revisionPtr revIDLastSave="0" documentId="13_ncr:1_{617420DB-3915-4590-8A60-40049815A9A1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4240" windowHeight="1314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0" i="1" l="1"/>
  <c r="G103" i="1"/>
  <c r="G27" i="1"/>
  <c r="G93" i="1"/>
  <c r="G54" i="1"/>
  <c r="G16" i="1" l="1"/>
  <c r="G59" i="1" l="1"/>
  <c r="G51" i="1"/>
  <c r="G43" i="1"/>
  <c r="G42" i="1"/>
  <c r="G39" i="1"/>
  <c r="G38" i="1"/>
  <c r="G37" i="1"/>
  <c r="G35" i="1"/>
  <c r="G34" i="1"/>
  <c r="G33" i="1"/>
  <c r="G32" i="1"/>
  <c r="G31" i="1"/>
  <c r="G29" i="1"/>
  <c r="G26" i="1"/>
  <c r="G24" i="1"/>
  <c r="G22" i="1"/>
  <c r="G21" i="1"/>
  <c r="G95" i="1"/>
  <c r="G91" i="1"/>
  <c r="G90" i="1"/>
  <c r="G89" i="1"/>
  <c r="G87" i="1"/>
  <c r="G98" i="1"/>
  <c r="G19" i="1"/>
  <c r="G13" i="1" l="1"/>
  <c r="G17" i="1"/>
  <c r="G15" i="1" l="1"/>
  <c r="F52" i="1"/>
  <c r="H154" i="1" l="1"/>
  <c r="H158" i="1"/>
  <c r="H148" i="1"/>
  <c r="H143" i="1"/>
  <c r="H139" i="1"/>
  <c r="H126" i="1"/>
  <c r="H125" i="1"/>
  <c r="H119" i="1"/>
  <c r="H123" i="1"/>
  <c r="H108" i="1"/>
  <c r="H113" i="1"/>
  <c r="H68" i="1"/>
  <c r="H46" i="1"/>
  <c r="E153" i="1"/>
  <c r="H153" i="1" s="1"/>
  <c r="E154" i="1"/>
  <c r="E155" i="1"/>
  <c r="H155" i="1" s="1"/>
  <c r="E156" i="1"/>
  <c r="H156" i="1" s="1"/>
  <c r="E157" i="1"/>
  <c r="H157" i="1" s="1"/>
  <c r="E158" i="1"/>
  <c r="E152" i="1"/>
  <c r="H152" i="1" s="1"/>
  <c r="E149" i="1"/>
  <c r="H149" i="1" s="1"/>
  <c r="E150" i="1"/>
  <c r="H150" i="1" s="1"/>
  <c r="E148" i="1"/>
  <c r="E140" i="1"/>
  <c r="H140" i="1" s="1"/>
  <c r="E141" i="1"/>
  <c r="H141" i="1" s="1"/>
  <c r="E142" i="1"/>
  <c r="H142" i="1" s="1"/>
  <c r="E143" i="1"/>
  <c r="E144" i="1"/>
  <c r="H144" i="1" s="1"/>
  <c r="E145" i="1"/>
  <c r="H145" i="1" s="1"/>
  <c r="E146" i="1"/>
  <c r="H146" i="1" s="1"/>
  <c r="E139" i="1"/>
  <c r="E136" i="1"/>
  <c r="H136" i="1" s="1"/>
  <c r="E137" i="1"/>
  <c r="H137" i="1" s="1"/>
  <c r="E135" i="1"/>
  <c r="H135" i="1" s="1"/>
  <c r="E133" i="1"/>
  <c r="H133" i="1" s="1"/>
  <c r="E126" i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E116" i="1"/>
  <c r="H116" i="1" s="1"/>
  <c r="E117" i="1"/>
  <c r="H117" i="1" s="1"/>
  <c r="E118" i="1"/>
  <c r="H118" i="1" s="1"/>
  <c r="E119" i="1"/>
  <c r="E120" i="1"/>
  <c r="H120" i="1" s="1"/>
  <c r="E121" i="1"/>
  <c r="H121" i="1" s="1"/>
  <c r="E122" i="1"/>
  <c r="H122" i="1" s="1"/>
  <c r="E123" i="1"/>
  <c r="E115" i="1"/>
  <c r="H115" i="1" s="1"/>
  <c r="E106" i="1"/>
  <c r="H106" i="1" s="1"/>
  <c r="E107" i="1"/>
  <c r="H107" i="1" s="1"/>
  <c r="E108" i="1"/>
  <c r="E109" i="1"/>
  <c r="H109" i="1" s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D85" i="1" l="1"/>
  <c r="F85" i="1"/>
  <c r="C85" i="1"/>
  <c r="D10" i="1"/>
  <c r="G85" i="1"/>
  <c r="H85" i="1"/>
  <c r="G10" i="1"/>
  <c r="F10" i="1"/>
  <c r="C10" i="1"/>
  <c r="H10" i="1"/>
  <c r="E85" i="1"/>
  <c r="E10" i="1"/>
  <c r="D160" i="1" l="1"/>
  <c r="F160" i="1"/>
  <c r="C160" i="1"/>
  <c r="E160" i="1"/>
  <c r="G160" i="1"/>
  <c r="H160" i="1"/>
</calcChain>
</file>

<file path=xl/sharedStrings.xml><?xml version="1.0" encoding="utf-8"?>
<sst xmlns="http://schemas.openxmlformats.org/spreadsheetml/2006/main" count="168" uniqueCount="95">
  <si>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</si>
  <si>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</si>
  <si>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</si>
  <si>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</si>
  <si>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</si>
  <si>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</si>
  <si>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</si>
  <si>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</si>
  <si>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</si>
  <si>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</si>
  <si>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</si>
  <si>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</si>
  <si>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</si>
  <si>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</si>
  <si>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</si>
  <si>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</si>
  <si>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</si>
  <si>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</si>
  <si>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</si>
  <si>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</si>
  <si>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</si>
  <si>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</si>
  <si>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</si>
  <si>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</si>
  <si>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</si>
  <si>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</si>
  <si>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</si>
  <si>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</si>
  <si>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</si>
  <si>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</si>
  <si>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</si>
  <si>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</si>
  <si>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</si>
  <si>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</si>
  <si>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</si>
  <si>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</si>
  <si>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</si>
  <si>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</si>
  <si>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</si>
  <si>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</si>
  <si>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</si>
  <si>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</si>
  <si>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</si>
  <si>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</si>
  <si>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</si>
  <si>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</si>
  <si>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</si>
  <si>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</si>
  <si>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</si>
  <si>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</si>
  <si>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</si>
  <si>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</si>
  <si>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</si>
  <si>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</si>
  <si>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</si>
  <si>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</si>
  <si>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</si>
  <si>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</si>
  <si>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</si>
  <si>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</si>
  <si>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</si>
  <si>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</si>
  <si>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</si>
  <si>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</si>
  <si>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</si>
  <si>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</si>
  <si>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</si>
  <si>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</si>
  <si>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</si>
  <si>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</si>
  <si>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</si>
  <si>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</si>
  <si>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</si>
  <si>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</si>
  <si>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</si>
  <si>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</si>
  <si>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</si>
  <si>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</si>
  <si>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</si>
  <si>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</si>
  <si>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</si>
  <si>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</si>
  <si>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</si>
  <si>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</si>
  <si>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</si>
  <si>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</si>
  <si>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</si>
  <si>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</si>
  <si>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SUBSISTEMA DE PREPARATORIA ABIERTA Y TELEBACHILLERATO DEL ESTADO DE CHIHUAHUA</t>
  </si>
  <si>
    <t xml:space="preserve">                        Mtra. Almendra del Carmen Piñon Cano</t>
  </si>
  <si>
    <t xml:space="preserve">                              Directora Administrativa</t>
  </si>
  <si>
    <t>Bajo protesta de decir la verdad declaramos que los Estados Financieros y sus Notas son razonablemente correctos y responsabilidad del emisor.</t>
  </si>
  <si>
    <t>Del 01 de enero al 31 de diciembre de 2023</t>
  </si>
  <si>
    <t>M.C. Socorro Olivas Loya</t>
  </si>
  <si>
    <t xml:space="preserve">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</si>
</sst>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115" zoomScaleNormal="115" workbookViewId="0">
      <selection activeCell="B173" sqref="B1:H17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4" t="s">
        <v>88</v>
      </c>
      <c r="C2" s="45"/>
      <c r="D2" s="45"/>
      <c r="E2" s="45"/>
      <c r="F2" s="45"/>
      <c r="G2" s="45"/>
      <c r="H2" s="46"/>
    </row>
    <row r="3" spans="2:9" x14ac:dyDescent="0.2">
      <c r="B3" s="47" t="s">
        <v>1</v>
      </c>
      <c r="C3" s="48"/>
      <c r="D3" s="48"/>
      <c r="E3" s="48"/>
      <c r="F3" s="48"/>
      <c r="G3" s="48"/>
      <c r="H3" s="49"/>
    </row>
    <row r="4" spans="2:9" x14ac:dyDescent="0.2">
      <c r="B4" s="47" t="s">
        <v>2</v>
      </c>
      <c r="C4" s="48"/>
      <c r="D4" s="48"/>
      <c r="E4" s="48"/>
      <c r="F4" s="48"/>
      <c r="G4" s="48"/>
      <c r="H4" s="49"/>
    </row>
    <row r="5" spans="2:9" x14ac:dyDescent="0.2">
      <c r="B5" s="50" t="s">
        <v>92</v>
      </c>
      <c r="C5" s="51"/>
      <c r="D5" s="51"/>
      <c r="E5" s="51"/>
      <c r="F5" s="51"/>
      <c r="G5" s="51"/>
      <c r="H5" s="52"/>
    </row>
    <row r="6" spans="2:9" ht="15.75" customHeight="1" thickBot="1" x14ac:dyDescent="0.25">
      <c r="B6" s="53" t="s">
        <v>3</v>
      </c>
      <c r="C6" s="54"/>
      <c r="D6" s="54"/>
      <c r="E6" s="54"/>
      <c r="F6" s="54"/>
      <c r="G6" s="54"/>
      <c r="H6" s="55"/>
    </row>
    <row r="7" spans="2:9" ht="24.75" customHeight="1" thickBot="1" x14ac:dyDescent="0.25">
      <c r="B7" s="37" t="s">
        <v>4</v>
      </c>
      <c r="C7" s="39" t="s">
        <v>5</v>
      </c>
      <c r="D7" s="40"/>
      <c r="E7" s="40"/>
      <c r="F7" s="40"/>
      <c r="G7" s="41"/>
      <c r="H7" s="42" t="s">
        <v>6</v>
      </c>
    </row>
    <row r="8" spans="2:9" ht="24.75" thickBot="1" x14ac:dyDescent="0.25">
      <c r="B8" s="38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3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139764565.60999998</v>
      </c>
      <c r="D10" s="8">
        <f>SUM(D12,D20,D30,D40,D50,D60,D64,D73,D77)</f>
        <v>53624892.069999993</v>
      </c>
      <c r="E10" s="28">
        <f t="shared" ref="E10:H10" si="0">SUM(E12,E20,E30,E40,E50,E60,E64,E73,E77)</f>
        <v>193389457.68000001</v>
      </c>
      <c r="F10" s="8">
        <f t="shared" si="0"/>
        <v>178502078.59999999</v>
      </c>
      <c r="G10" s="8">
        <f t="shared" si="0"/>
        <v>178502078.59999999</v>
      </c>
      <c r="H10" s="28">
        <f t="shared" si="0"/>
        <v>14887379.080000009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118912636.02999999</v>
      </c>
      <c r="D12" s="7">
        <f>SUM(D13:D19)</f>
        <v>48530994.429999992</v>
      </c>
      <c r="E12" s="29">
        <f t="shared" ref="E12:H12" si="1">SUM(E13:E19)</f>
        <v>167443630.46000001</v>
      </c>
      <c r="F12" s="7">
        <f t="shared" si="1"/>
        <v>162114566.25999999</v>
      </c>
      <c r="G12" s="7">
        <f t="shared" si="1"/>
        <v>162114566.25999999</v>
      </c>
      <c r="H12" s="29">
        <f t="shared" si="1"/>
        <v>5329064.2000000086</v>
      </c>
    </row>
    <row r="13" spans="2:9" ht="24" x14ac:dyDescent="0.2">
      <c r="B13" s="10" t="s">
        <v>14</v>
      </c>
      <c r="C13" s="25">
        <v>73007697.819999993</v>
      </c>
      <c r="D13" s="25">
        <v>37068876.640000001</v>
      </c>
      <c r="E13" s="30">
        <f>SUM(C13:D13)</f>
        <v>110076574.45999999</v>
      </c>
      <c r="F13" s="26">
        <v>110076574.45999999</v>
      </c>
      <c r="G13" s="26">
        <f>+F13</f>
        <v>110076574.45999999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12334351.16</v>
      </c>
      <c r="D15" s="25">
        <v>10285871.4</v>
      </c>
      <c r="E15" s="30">
        <f t="shared" si="2"/>
        <v>22620222.560000002</v>
      </c>
      <c r="F15" s="26">
        <v>22620222.559999999</v>
      </c>
      <c r="G15" s="26">
        <f>+F15</f>
        <v>22620222.559999999</v>
      </c>
      <c r="H15" s="34">
        <f t="shared" si="3"/>
        <v>3.7252902984619141E-9</v>
      </c>
    </row>
    <row r="16" spans="2:9" x14ac:dyDescent="0.2">
      <c r="B16" s="10" t="s">
        <v>17</v>
      </c>
      <c r="C16" s="25">
        <v>24235884.100000001</v>
      </c>
      <c r="D16" s="25">
        <v>-98074.81</v>
      </c>
      <c r="E16" s="30">
        <f t="shared" si="2"/>
        <v>24137809.290000003</v>
      </c>
      <c r="F16" s="26">
        <v>20554642.079999998</v>
      </c>
      <c r="G16" s="26">
        <f>+F16</f>
        <v>20554642.079999998</v>
      </c>
      <c r="H16" s="34">
        <f t="shared" si="3"/>
        <v>3583167.2100000046</v>
      </c>
    </row>
    <row r="17" spans="2:8" x14ac:dyDescent="0.2">
      <c r="B17" s="10" t="s">
        <v>18</v>
      </c>
      <c r="C17" s="25">
        <v>6031748.7000000002</v>
      </c>
      <c r="D17" s="25">
        <v>2111304.58</v>
      </c>
      <c r="E17" s="30">
        <f t="shared" si="2"/>
        <v>8143053.2800000003</v>
      </c>
      <c r="F17" s="26">
        <v>8143053.2800000003</v>
      </c>
      <c r="G17" s="26">
        <f>+F17</f>
        <v>8143053.2800000003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3302954.25</v>
      </c>
      <c r="D19" s="25">
        <v>-836983.38</v>
      </c>
      <c r="E19" s="30">
        <f t="shared" si="2"/>
        <v>2465970.87</v>
      </c>
      <c r="F19" s="26">
        <v>720073.88</v>
      </c>
      <c r="G19" s="26">
        <f>+F19</f>
        <v>720073.88</v>
      </c>
      <c r="H19" s="34">
        <f t="shared" si="3"/>
        <v>1745896.9900000002</v>
      </c>
    </row>
    <row r="20" spans="2:8" s="9" customFormat="1" ht="24" x14ac:dyDescent="0.2">
      <c r="B20" s="12" t="s">
        <v>21</v>
      </c>
      <c r="C20" s="7">
        <f>SUM(C21:C29)</f>
        <v>4572695</v>
      </c>
      <c r="D20" s="7">
        <f t="shared" ref="D20:H20" si="4">SUM(D21:D29)</f>
        <v>5171584.6800000006</v>
      </c>
      <c r="E20" s="29">
        <f t="shared" si="4"/>
        <v>9744279.6799999997</v>
      </c>
      <c r="F20" s="7">
        <f t="shared" si="4"/>
        <v>3413351.8699999996</v>
      </c>
      <c r="G20" s="7">
        <f t="shared" si="4"/>
        <v>3413351.8699999996</v>
      </c>
      <c r="H20" s="29">
        <f t="shared" si="4"/>
        <v>6330927.8099999996</v>
      </c>
    </row>
    <row r="21" spans="2:8" ht="24" x14ac:dyDescent="0.2">
      <c r="B21" s="10" t="s">
        <v>22</v>
      </c>
      <c r="C21" s="25">
        <v>2512069</v>
      </c>
      <c r="D21" s="25">
        <v>1178895.31</v>
      </c>
      <c r="E21" s="30">
        <f t="shared" si="2"/>
        <v>3690964.31</v>
      </c>
      <c r="F21" s="26">
        <v>2280749.2999999998</v>
      </c>
      <c r="G21" s="26">
        <f>+F21</f>
        <v>2280749.2999999998</v>
      </c>
      <c r="H21" s="34">
        <f t="shared" si="3"/>
        <v>1410215.0100000002</v>
      </c>
    </row>
    <row r="22" spans="2:8" x14ac:dyDescent="0.2">
      <c r="B22" s="10" t="s">
        <v>23</v>
      </c>
      <c r="C22" s="25">
        <v>223630</v>
      </c>
      <c r="D22" s="25">
        <v>31763.72</v>
      </c>
      <c r="E22" s="30">
        <f t="shared" si="2"/>
        <v>255393.72</v>
      </c>
      <c r="F22" s="26">
        <v>52473.75</v>
      </c>
      <c r="G22" s="26">
        <f>+F22</f>
        <v>52473.75</v>
      </c>
      <c r="H22" s="34">
        <f t="shared" si="3"/>
        <v>202919.97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1110000</v>
      </c>
      <c r="D24" s="25">
        <v>719264.09</v>
      </c>
      <c r="E24" s="30">
        <f t="shared" si="2"/>
        <v>1829264.0899999999</v>
      </c>
      <c r="F24" s="26">
        <v>717146.51</v>
      </c>
      <c r="G24" s="26">
        <f>+F24</f>
        <v>717146.51</v>
      </c>
      <c r="H24" s="34">
        <f t="shared" si="3"/>
        <v>1112117.5799999998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337996</v>
      </c>
      <c r="D26" s="25">
        <v>-187927.4</v>
      </c>
      <c r="E26" s="30">
        <f t="shared" si="2"/>
        <v>150068.6</v>
      </c>
      <c r="F26" s="26">
        <v>71785</v>
      </c>
      <c r="G26" s="26">
        <f>+F26</f>
        <v>71785</v>
      </c>
      <c r="H26" s="34">
        <f t="shared" si="3"/>
        <v>78283.600000000006</v>
      </c>
    </row>
    <row r="27" spans="2:8" ht="24" x14ac:dyDescent="0.2">
      <c r="B27" s="10" t="s">
        <v>28</v>
      </c>
      <c r="C27" s="25">
        <v>65000</v>
      </c>
      <c r="D27" s="25">
        <v>3346201.48</v>
      </c>
      <c r="E27" s="30">
        <f t="shared" si="2"/>
        <v>3411201.48</v>
      </c>
      <c r="F27" s="26">
        <v>51991.199999999997</v>
      </c>
      <c r="G27" s="26">
        <f>+F27</f>
        <v>51991.199999999997</v>
      </c>
      <c r="H27" s="34">
        <f t="shared" si="3"/>
        <v>3359210.28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324000</v>
      </c>
      <c r="D29" s="25">
        <v>83387.48</v>
      </c>
      <c r="E29" s="30">
        <f t="shared" si="2"/>
        <v>407387.48</v>
      </c>
      <c r="F29" s="26">
        <v>239206.11</v>
      </c>
      <c r="G29" s="26">
        <f>+F29</f>
        <v>239206.11</v>
      </c>
      <c r="H29" s="34">
        <f t="shared" si="3"/>
        <v>168181.37</v>
      </c>
    </row>
    <row r="30" spans="2:8" s="9" customFormat="1" ht="24" x14ac:dyDescent="0.2">
      <c r="B30" s="12" t="s">
        <v>31</v>
      </c>
      <c r="C30" s="7">
        <f>SUM(C31:C39)</f>
        <v>13519234.58</v>
      </c>
      <c r="D30" s="7">
        <f t="shared" ref="D30:H30" si="5">SUM(D31:D39)</f>
        <v>-1501838.9000000001</v>
      </c>
      <c r="E30" s="29">
        <f t="shared" si="5"/>
        <v>12017395.68</v>
      </c>
      <c r="F30" s="7">
        <f t="shared" si="5"/>
        <v>9297907.5999999996</v>
      </c>
      <c r="G30" s="7">
        <f t="shared" si="5"/>
        <v>9297907.5999999996</v>
      </c>
      <c r="H30" s="29">
        <f t="shared" si="5"/>
        <v>2719488.08</v>
      </c>
    </row>
    <row r="31" spans="2:8" x14ac:dyDescent="0.2">
      <c r="B31" s="10" t="s">
        <v>32</v>
      </c>
      <c r="C31" s="25">
        <v>1013400</v>
      </c>
      <c r="D31" s="25">
        <v>252992.48</v>
      </c>
      <c r="E31" s="30">
        <f t="shared" si="2"/>
        <v>1266392.48</v>
      </c>
      <c r="F31" s="26">
        <v>483147.55</v>
      </c>
      <c r="G31" s="26">
        <f>+F31</f>
        <v>483147.55</v>
      </c>
      <c r="H31" s="34">
        <f t="shared" si="3"/>
        <v>783244.92999999993</v>
      </c>
    </row>
    <row r="32" spans="2:8" x14ac:dyDescent="0.2">
      <c r="B32" s="10" t="s">
        <v>33</v>
      </c>
      <c r="C32" s="25">
        <v>444000</v>
      </c>
      <c r="D32" s="25">
        <v>142192.48000000001</v>
      </c>
      <c r="E32" s="30">
        <f t="shared" si="2"/>
        <v>586192.48</v>
      </c>
      <c r="F32" s="26">
        <v>164016.54</v>
      </c>
      <c r="G32" s="26">
        <f>+F32</f>
        <v>164016.54</v>
      </c>
      <c r="H32" s="34">
        <f t="shared" si="3"/>
        <v>422175.93999999994</v>
      </c>
    </row>
    <row r="33" spans="2:8" ht="24" x14ac:dyDescent="0.2">
      <c r="B33" s="10" t="s">
        <v>34</v>
      </c>
      <c r="C33" s="25">
        <v>910000.5</v>
      </c>
      <c r="D33" s="25">
        <v>-206400.02</v>
      </c>
      <c r="E33" s="30">
        <f t="shared" si="2"/>
        <v>703600.48</v>
      </c>
      <c r="F33" s="26">
        <v>481046.92</v>
      </c>
      <c r="G33" s="26">
        <f>+F33</f>
        <v>481046.92</v>
      </c>
      <c r="H33" s="34">
        <f t="shared" si="3"/>
        <v>222553.56</v>
      </c>
    </row>
    <row r="34" spans="2:8" ht="24.6" customHeight="1" x14ac:dyDescent="0.2">
      <c r="B34" s="10" t="s">
        <v>35</v>
      </c>
      <c r="C34" s="25">
        <v>384000</v>
      </c>
      <c r="D34" s="25">
        <v>-135000</v>
      </c>
      <c r="E34" s="30">
        <f t="shared" si="2"/>
        <v>249000</v>
      </c>
      <c r="F34" s="26">
        <v>158953.24</v>
      </c>
      <c r="G34" s="26">
        <f>+F34</f>
        <v>158953.24</v>
      </c>
      <c r="H34" s="34">
        <f t="shared" si="3"/>
        <v>90046.760000000009</v>
      </c>
    </row>
    <row r="35" spans="2:8" ht="24" x14ac:dyDescent="0.2">
      <c r="B35" s="10" t="s">
        <v>36</v>
      </c>
      <c r="C35" s="25">
        <v>690000</v>
      </c>
      <c r="D35" s="25">
        <v>-277070.28000000003</v>
      </c>
      <c r="E35" s="30">
        <f t="shared" si="2"/>
        <v>412929.72</v>
      </c>
      <c r="F35" s="26">
        <v>236563.4</v>
      </c>
      <c r="G35" s="26">
        <f>+F35</f>
        <v>236563.4</v>
      </c>
      <c r="H35" s="34">
        <f t="shared" si="3"/>
        <v>176366.31999999998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2364400</v>
      </c>
      <c r="D37" s="25">
        <v>-908717.3</v>
      </c>
      <c r="E37" s="30">
        <f t="shared" si="2"/>
        <v>1455682.7</v>
      </c>
      <c r="F37" s="26">
        <v>705165.67</v>
      </c>
      <c r="G37" s="26">
        <f>+F37</f>
        <v>705165.67</v>
      </c>
      <c r="H37" s="34">
        <f t="shared" si="3"/>
        <v>750517.02999999991</v>
      </c>
    </row>
    <row r="38" spans="2:8" x14ac:dyDescent="0.2">
      <c r="B38" s="10" t="s">
        <v>39</v>
      </c>
      <c r="C38" s="25">
        <v>790000</v>
      </c>
      <c r="D38" s="25">
        <v>-369836.26</v>
      </c>
      <c r="E38" s="30">
        <f t="shared" si="2"/>
        <v>420163.74</v>
      </c>
      <c r="F38" s="26">
        <v>195345.28</v>
      </c>
      <c r="G38" s="26">
        <f>+F38</f>
        <v>195345.28</v>
      </c>
      <c r="H38" s="34">
        <f t="shared" si="3"/>
        <v>224818.46</v>
      </c>
    </row>
    <row r="39" spans="2:8" x14ac:dyDescent="0.2">
      <c r="B39" s="10" t="s">
        <v>40</v>
      </c>
      <c r="C39" s="25">
        <v>6923434.0800000001</v>
      </c>
      <c r="D39" s="25">
        <v>0</v>
      </c>
      <c r="E39" s="30">
        <f t="shared" si="2"/>
        <v>6923434.0800000001</v>
      </c>
      <c r="F39" s="26">
        <v>6873669</v>
      </c>
      <c r="G39" s="26">
        <f>+F39</f>
        <v>6873669</v>
      </c>
      <c r="H39" s="34">
        <f t="shared" si="3"/>
        <v>49765.080000000075</v>
      </c>
    </row>
    <row r="40" spans="2:8" s="9" customFormat="1" ht="25.5" customHeight="1" x14ac:dyDescent="0.2">
      <c r="B40" s="12" t="s">
        <v>41</v>
      </c>
      <c r="C40" s="7">
        <f>SUM(C41:C49)</f>
        <v>2760000</v>
      </c>
      <c r="D40" s="7">
        <f t="shared" ref="D40:H40" si="6">SUM(D41:D49)</f>
        <v>-78708.52</v>
      </c>
      <c r="E40" s="29">
        <f t="shared" si="6"/>
        <v>2681291.48</v>
      </c>
      <c r="F40" s="7">
        <f t="shared" si="6"/>
        <v>2273935</v>
      </c>
      <c r="G40" s="7">
        <f t="shared" si="6"/>
        <v>2273935</v>
      </c>
      <c r="H40" s="29">
        <f t="shared" si="6"/>
        <v>407356.48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f>+F42</f>
        <v>0</v>
      </c>
      <c r="H42" s="34">
        <f t="shared" si="3"/>
        <v>0</v>
      </c>
    </row>
    <row r="43" spans="2:8" x14ac:dyDescent="0.2">
      <c r="B43" s="10" t="s">
        <v>44</v>
      </c>
      <c r="C43" s="25">
        <v>2760000</v>
      </c>
      <c r="D43" s="25">
        <v>-78708.52</v>
      </c>
      <c r="E43" s="30">
        <f t="shared" si="2"/>
        <v>2681291.48</v>
      </c>
      <c r="F43" s="26">
        <v>2273935</v>
      </c>
      <c r="G43" s="26">
        <f>+F43</f>
        <v>2273935</v>
      </c>
      <c r="H43" s="34">
        <f t="shared" si="3"/>
        <v>407356.48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1502860.38</v>
      </c>
      <c r="E50" s="29">
        <f t="shared" si="7"/>
        <v>1502860.38</v>
      </c>
      <c r="F50" s="7">
        <f t="shared" si="7"/>
        <v>1402317.87</v>
      </c>
      <c r="G50" s="7">
        <f t="shared" si="7"/>
        <v>1402317.87</v>
      </c>
      <c r="H50" s="29">
        <f t="shared" si="7"/>
        <v>100542.50999999995</v>
      </c>
    </row>
    <row r="51" spans="2:8" x14ac:dyDescent="0.2">
      <c r="B51" s="10" t="s">
        <v>52</v>
      </c>
      <c r="C51" s="25">
        <v>0</v>
      </c>
      <c r="D51" s="25">
        <v>392232.98</v>
      </c>
      <c r="E51" s="30">
        <f t="shared" si="2"/>
        <v>392232.98</v>
      </c>
      <c r="F51" s="26">
        <v>292041.59000000003</v>
      </c>
      <c r="G51" s="26">
        <f>+F51</f>
        <v>292041.59000000003</v>
      </c>
      <c r="H51" s="34">
        <f t="shared" si="3"/>
        <v>100191.38999999996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f>+G52</f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945000</v>
      </c>
      <c r="E54" s="30">
        <f t="shared" si="2"/>
        <v>945000</v>
      </c>
      <c r="F54" s="26">
        <v>945000</v>
      </c>
      <c r="G54" s="26">
        <f>+F54</f>
        <v>945000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165627.4</v>
      </c>
      <c r="E59" s="30">
        <f t="shared" si="2"/>
        <v>165627.4</v>
      </c>
      <c r="F59" s="26">
        <v>165276.28</v>
      </c>
      <c r="G59" s="26">
        <f>+F59</f>
        <v>165276.28</v>
      </c>
      <c r="H59" s="34">
        <f t="shared" si="3"/>
        <v>351.11999999999534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47374014</v>
      </c>
      <c r="D85" s="17">
        <f t="shared" ref="D85:H85" si="14">SUM(D86,D94,D104,D114,D124,D134,D138,D147,D151)</f>
        <v>5923850.0499999998</v>
      </c>
      <c r="E85" s="31">
        <f t="shared" si="14"/>
        <v>53297864.050000012</v>
      </c>
      <c r="F85" s="17">
        <f t="shared" si="14"/>
        <v>47932451.070000008</v>
      </c>
      <c r="G85" s="17">
        <f t="shared" si="14"/>
        <v>47932451.070000008</v>
      </c>
      <c r="H85" s="31">
        <f t="shared" si="14"/>
        <v>5365412.9799999995</v>
      </c>
      <c r="M85" s="18"/>
    </row>
    <row r="86" spans="2:13" x14ac:dyDescent="0.2">
      <c r="B86" s="19" t="s">
        <v>13</v>
      </c>
      <c r="C86" s="7">
        <f>SUM(C87:C93)</f>
        <v>46406514</v>
      </c>
      <c r="D86" s="7">
        <f t="shared" ref="D86:H86" si="15">SUM(D87:D93)</f>
        <v>1533219.5</v>
      </c>
      <c r="E86" s="29">
        <f t="shared" si="15"/>
        <v>47939733.500000007</v>
      </c>
      <c r="F86" s="7">
        <f t="shared" si="15"/>
        <v>42574320.520000003</v>
      </c>
      <c r="G86" s="7">
        <f t="shared" si="15"/>
        <v>42574320.520000003</v>
      </c>
      <c r="H86" s="29">
        <f t="shared" si="15"/>
        <v>5365412.9799999995</v>
      </c>
    </row>
    <row r="87" spans="2:13" ht="24" x14ac:dyDescent="0.2">
      <c r="B87" s="10" t="s">
        <v>14</v>
      </c>
      <c r="C87" s="25">
        <v>26162500.640000001</v>
      </c>
      <c r="D87" s="25">
        <v>4183949.28</v>
      </c>
      <c r="E87" s="30">
        <f>SUM(C87:D87)</f>
        <v>30346449.920000002</v>
      </c>
      <c r="F87" s="26">
        <v>30346449.920000002</v>
      </c>
      <c r="G87" s="26">
        <f>+F87</f>
        <v>30346449.920000002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3763914.23</v>
      </c>
      <c r="D89" s="25">
        <v>1290355.05</v>
      </c>
      <c r="E89" s="30">
        <f t="shared" si="17"/>
        <v>5054269.28</v>
      </c>
      <c r="F89" s="26">
        <v>5054269.28</v>
      </c>
      <c r="G89" s="26">
        <f>+F89</f>
        <v>5054269.28</v>
      </c>
      <c r="H89" s="34">
        <f t="shared" si="16"/>
        <v>0</v>
      </c>
    </row>
    <row r="90" spans="2:13" x14ac:dyDescent="0.2">
      <c r="B90" s="10" t="s">
        <v>17</v>
      </c>
      <c r="C90" s="25">
        <v>8713645.4399999995</v>
      </c>
      <c r="D90" s="25">
        <v>-2101049.77</v>
      </c>
      <c r="E90" s="30">
        <f t="shared" si="17"/>
        <v>6612595.6699999999</v>
      </c>
      <c r="F90" s="26">
        <v>4874053.04</v>
      </c>
      <c r="G90" s="26">
        <f>+F90</f>
        <v>4874053.04</v>
      </c>
      <c r="H90" s="34">
        <f t="shared" si="16"/>
        <v>1738542.63</v>
      </c>
    </row>
    <row r="91" spans="2:13" x14ac:dyDescent="0.2">
      <c r="B91" s="10" t="s">
        <v>18</v>
      </c>
      <c r="C91" s="25">
        <v>6031433.9299999997</v>
      </c>
      <c r="D91" s="25">
        <v>-1604520.54</v>
      </c>
      <c r="E91" s="30">
        <f t="shared" si="17"/>
        <v>4426913.3899999997</v>
      </c>
      <c r="F91" s="26">
        <v>2253898.2799999998</v>
      </c>
      <c r="G91" s="26">
        <f>+F91</f>
        <v>2253898.2799999998</v>
      </c>
      <c r="H91" s="34">
        <f t="shared" si="16"/>
        <v>2173015.11</v>
      </c>
    </row>
    <row r="92" spans="2:13" x14ac:dyDescent="0.2">
      <c r="B92" s="10" t="s">
        <v>19</v>
      </c>
      <c r="C92" s="25">
        <v>0</v>
      </c>
      <c r="D92" s="25"/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1735019.76</v>
      </c>
      <c r="D93" s="25">
        <v>-235514.52</v>
      </c>
      <c r="E93" s="30">
        <f t="shared" si="17"/>
        <v>1499505.24</v>
      </c>
      <c r="F93" s="26">
        <v>45650</v>
      </c>
      <c r="G93" s="26">
        <f>+F93</f>
        <v>45650</v>
      </c>
      <c r="H93" s="34">
        <f t="shared" si="16"/>
        <v>1453855.24</v>
      </c>
    </row>
    <row r="94" spans="2:13" ht="24" x14ac:dyDescent="0.2">
      <c r="B94" s="20" t="s">
        <v>21</v>
      </c>
      <c r="C94" s="7">
        <f>SUM(C95:C103)</f>
        <v>840500</v>
      </c>
      <c r="D94" s="7">
        <f t="shared" ref="D94:H94" si="18">SUM(D95:D103)</f>
        <v>4337004.63</v>
      </c>
      <c r="E94" s="29">
        <f t="shared" si="18"/>
        <v>5177504.63</v>
      </c>
      <c r="F94" s="7">
        <f t="shared" si="18"/>
        <v>5177504.63</v>
      </c>
      <c r="G94" s="7">
        <f t="shared" si="18"/>
        <v>5177504.63</v>
      </c>
      <c r="H94" s="29">
        <f t="shared" si="18"/>
        <v>0</v>
      </c>
    </row>
    <row r="95" spans="2:13" ht="24" x14ac:dyDescent="0.2">
      <c r="B95" s="10" t="s">
        <v>22</v>
      </c>
      <c r="C95" s="25">
        <v>495500</v>
      </c>
      <c r="D95" s="25">
        <v>2646927.92</v>
      </c>
      <c r="E95" s="30">
        <f t="shared" si="17"/>
        <v>3142427.92</v>
      </c>
      <c r="F95" s="26">
        <v>3142427.92</v>
      </c>
      <c r="G95" s="26">
        <f>+F95</f>
        <v>3142427.92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235000</v>
      </c>
      <c r="D98" s="25">
        <v>1434509.5</v>
      </c>
      <c r="E98" s="30">
        <f t="shared" si="17"/>
        <v>1669509.5</v>
      </c>
      <c r="F98" s="26">
        <v>1669509.5</v>
      </c>
      <c r="G98" s="26">
        <f>+F98</f>
        <v>1669509.5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50000</v>
      </c>
      <c r="D101" s="25">
        <v>-50000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60000</v>
      </c>
      <c r="D103" s="25">
        <v>305567.21000000002</v>
      </c>
      <c r="E103" s="30">
        <f t="shared" si="17"/>
        <v>365567.21</v>
      </c>
      <c r="F103" s="26">
        <v>365567.21</v>
      </c>
      <c r="G103" s="26">
        <f>+F103</f>
        <v>365567.21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127000</v>
      </c>
      <c r="D104" s="7">
        <f t="shared" ref="D104:H104" si="19">SUM(D105:D113)</f>
        <v>-127000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47000</v>
      </c>
      <c r="D111" s="25">
        <v>-47000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80000</v>
      </c>
      <c r="D112" s="25">
        <v>-80000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180625.92000000001</v>
      </c>
      <c r="E124" s="29">
        <f t="shared" si="21"/>
        <v>180625.92000000001</v>
      </c>
      <c r="F124" s="7">
        <f t="shared" si="21"/>
        <v>180625.92000000001</v>
      </c>
      <c r="G124" s="7">
        <f t="shared" si="21"/>
        <v>180625.92000000001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180625.92000000001</v>
      </c>
      <c r="E130" s="30">
        <f t="shared" si="17"/>
        <v>180625.92000000001</v>
      </c>
      <c r="F130" s="26">
        <v>180625.92000000001</v>
      </c>
      <c r="G130" s="26">
        <f>+F130</f>
        <v>180625.92000000001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187138579.60999998</v>
      </c>
      <c r="D160" s="24">
        <f t="shared" ref="D160:G160" si="28">SUM(D10,D85)</f>
        <v>59548742.11999999</v>
      </c>
      <c r="E160" s="32">
        <f>SUM(E10,E85)</f>
        <v>246687321.73000002</v>
      </c>
      <c r="F160" s="24">
        <f t="shared" si="28"/>
        <v>226434529.67000002</v>
      </c>
      <c r="G160" s="24">
        <f t="shared" si="28"/>
        <v>226434529.67000002</v>
      </c>
      <c r="H160" s="32">
        <f>SUM(H10,H85)</f>
        <v>20252792.06000001</v>
      </c>
    </row>
    <row r="161" spans="2:6" s="35" customFormat="1" x14ac:dyDescent="0.2"/>
    <row r="162" spans="2:6" s="35" customFormat="1" x14ac:dyDescent="0.2">
      <c r="B162" s="36" t="s">
        <v>91</v>
      </c>
    </row>
    <row r="163" spans="2:6" s="35" customFormat="1" x14ac:dyDescent="0.2"/>
    <row r="164" spans="2:6" s="35" customFormat="1" x14ac:dyDescent="0.2"/>
    <row r="165" spans="2:6" s="35" customFormat="1" x14ac:dyDescent="0.2"/>
    <row r="166" spans="2:6" s="35" customFormat="1" x14ac:dyDescent="0.2"/>
    <row r="167" spans="2:6" s="35" customFormat="1" x14ac:dyDescent="0.2"/>
    <row r="168" spans="2:6" s="35" customFormat="1" x14ac:dyDescent="0.2"/>
    <row r="169" spans="2:6" s="35" customFormat="1" x14ac:dyDescent="0.2">
      <c r="B169" s="35" t="s">
        <v>93</v>
      </c>
      <c r="F169" s="35" t="s">
        <v>89</v>
      </c>
    </row>
    <row r="170" spans="2:6" s="35" customFormat="1" x14ac:dyDescent="0.2">
      <c r="B170" s="35" t="s">
        <v>94</v>
      </c>
      <c r="F170" s="35" t="s">
        <v>90</v>
      </c>
    </row>
    <row r="171" spans="2:6" s="35" customFormat="1" x14ac:dyDescent="0.2"/>
    <row r="172" spans="2:6" s="35" customFormat="1" x14ac:dyDescent="0.2"/>
    <row r="173" spans="2:6" s="35" customFormat="1" x14ac:dyDescent="0.2"/>
    <row r="174" spans="2:6" s="35" customFormat="1" x14ac:dyDescent="0.2"/>
    <row r="175" spans="2:6" s="35" customFormat="1" x14ac:dyDescent="0.2"/>
    <row r="176" spans="2: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74" fitToHeight="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2024-02-02T20:54:01Z</cp:lastPrinted>
  <dcterms:created xsi:type="dcterms:W3CDTF">2020-01-08T21:14:59Z</dcterms:created>
  <dcterms:modified xsi:type="dcterms:W3CDTF">2024-02-02T20:54:01Z</dcterms:modified>
</cp:coreProperties>
</file>