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43E9E7A9-985E-4C48-B26C-259352872A3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7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3" i="1"/>
  <c r="H42" i="1"/>
  <c r="H43" i="1"/>
  <c r="H44" i="1"/>
  <c r="H46" i="1"/>
  <c r="H47" i="1"/>
  <c r="H48" i="1"/>
  <c r="H49" i="1"/>
  <c r="H32" i="1"/>
  <c r="H33" i="1"/>
  <c r="H34" i="1"/>
  <c r="H35" i="1"/>
  <c r="H38" i="1"/>
  <c r="H39" i="1"/>
  <c r="H31" i="1"/>
  <c r="H27" i="1"/>
  <c r="H29" i="1"/>
  <c r="H21" i="1"/>
  <c r="H15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E135" i="1"/>
  <c r="H135" i="1" s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H110" i="1" s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H45" i="1" s="1"/>
  <c r="E46" i="1"/>
  <c r="E47" i="1"/>
  <c r="E48" i="1"/>
  <c r="E49" i="1"/>
  <c r="E41" i="1"/>
  <c r="H41" i="1" s="1"/>
  <c r="E32" i="1"/>
  <c r="E33" i="1"/>
  <c r="E34" i="1"/>
  <c r="E35" i="1"/>
  <c r="E36" i="1"/>
  <c r="H36" i="1" s="1"/>
  <c r="E37" i="1"/>
  <c r="H37" i="1" s="1"/>
  <c r="E38" i="1"/>
  <c r="E39" i="1"/>
  <c r="E31" i="1"/>
  <c r="E29" i="1"/>
  <c r="E22" i="1"/>
  <c r="H22" i="1" s="1"/>
  <c r="E23" i="1"/>
  <c r="H23" i="1" s="1"/>
  <c r="E24" i="1"/>
  <c r="H24" i="1" s="1"/>
  <c r="E25" i="1"/>
  <c r="H25" i="1" s="1"/>
  <c r="E26" i="1"/>
  <c r="H26" i="1" s="1"/>
  <c r="E27" i="1"/>
  <c r="E28" i="1"/>
  <c r="H28" i="1" s="1"/>
  <c r="E21" i="1"/>
  <c r="E14" i="1"/>
  <c r="H14" i="1" s="1"/>
  <c r="E15" i="1"/>
  <c r="E16" i="1"/>
  <c r="H16" i="1" s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C10" i="1"/>
  <c r="G85" i="1" l="1"/>
  <c r="H85" i="1"/>
  <c r="F85" i="1"/>
  <c r="C160" i="1"/>
  <c r="D85" i="1"/>
  <c r="D160" i="1" s="1"/>
  <c r="G10" i="1"/>
  <c r="G160" i="1" s="1"/>
  <c r="F10" i="1"/>
  <c r="H10" i="1"/>
  <c r="H160" i="1" s="1"/>
  <c r="E85" i="1"/>
  <c r="E10" i="1"/>
  <c r="E160" i="1" s="1"/>
  <c r="F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<sst xmlns="http://schemas.openxmlformats.org/spreadsheetml/2006/main" count="163" uniqueCount="90">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</sst>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164</xdr:row>
      <xdr:rowOff>95249</xdr:rowOff>
    </xdr:from>
    <xdr:to>
      <xdr:col>7</xdr:col>
      <xdr:colOff>600918</xdr:colOff>
      <xdr:row>172</xdr:row>
      <xdr:rowOff>76728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D0C8F3-8538-4245-902B-E530A2ED96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476250" y="33104666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73" sqref="B2:H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0" t="s">
        <v>88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89</v>
      </c>
      <c r="C5" s="47"/>
      <c r="D5" s="47"/>
      <c r="E5" s="47"/>
      <c r="F5" s="47"/>
      <c r="G5" s="47"/>
      <c r="H5" s="48"/>
    </row>
    <row r="6" spans="2:9" ht="15.75" customHeight="1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2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75" thickBot="1" x14ac:dyDescent="0.2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434813141.89999998</v>
      </c>
      <c r="D10" s="8">
        <f>SUM(D12,D20,D30,D40,D50,D60,D64,D73,D77)</f>
        <v>146804756.37</v>
      </c>
      <c r="E10" s="24">
        <f t="shared" ref="E10:H10" si="0">SUM(E12,E20,E30,E40,E50,E60,E64,E73,E77)</f>
        <v>581617898.26999998</v>
      </c>
      <c r="F10" s="8">
        <f t="shared" si="0"/>
        <v>404948016.44</v>
      </c>
      <c r="G10" s="8">
        <f t="shared" si="0"/>
        <v>394733222.55000001</v>
      </c>
      <c r="H10" s="24">
        <f t="shared" si="0"/>
        <v>176669881.83000001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110314659.19</v>
      </c>
      <c r="D12" s="7">
        <f>SUM(D13:D19)</f>
        <v>1720489.0900000008</v>
      </c>
      <c r="E12" s="25">
        <f t="shared" ref="E12:H12" si="1">SUM(E13:E19)</f>
        <v>112035148.28000002</v>
      </c>
      <c r="F12" s="7">
        <f t="shared" si="1"/>
        <v>107898831.45</v>
      </c>
      <c r="G12" s="7">
        <f t="shared" si="1"/>
        <v>107898831.42999999</v>
      </c>
      <c r="H12" s="25">
        <f t="shared" si="1"/>
        <v>4136316.8300000038</v>
      </c>
    </row>
    <row r="13" spans="2:9" ht="24" x14ac:dyDescent="0.2">
      <c r="B13" s="10" t="s">
        <v>14</v>
      </c>
      <c r="C13" s="22">
        <v>37738108.840000004</v>
      </c>
      <c r="D13" s="22">
        <v>2507144.5</v>
      </c>
      <c r="E13" s="26">
        <f>SUM(C13:D13)</f>
        <v>40245253.340000004</v>
      </c>
      <c r="F13" s="23">
        <v>39962452.560000002</v>
      </c>
      <c r="G13" s="23">
        <v>39962452.560000002</v>
      </c>
      <c r="H13" s="30">
        <f>SUM(E13-F13)</f>
        <v>282800.78000000119</v>
      </c>
    </row>
    <row r="14" spans="2:9" ht="23.1" customHeight="1" x14ac:dyDescent="0.2">
      <c r="B14" s="10" t="s">
        <v>15</v>
      </c>
      <c r="C14" s="22">
        <v>3573210.87</v>
      </c>
      <c r="D14" s="22">
        <v>52000</v>
      </c>
      <c r="E14" s="26">
        <f t="shared" ref="E14:E79" si="2">SUM(C14:D14)</f>
        <v>3625210.87</v>
      </c>
      <c r="F14" s="23">
        <v>3211454.25</v>
      </c>
      <c r="G14" s="23">
        <v>3211454.25</v>
      </c>
      <c r="H14" s="30">
        <f t="shared" ref="H14:H79" si="3">SUM(E14-F14)</f>
        <v>413756.62000000011</v>
      </c>
    </row>
    <row r="15" spans="2:9" x14ac:dyDescent="0.2">
      <c r="B15" s="10" t="s">
        <v>16</v>
      </c>
      <c r="C15" s="22">
        <v>45558712.18</v>
      </c>
      <c r="D15" s="22">
        <v>3215194.66</v>
      </c>
      <c r="E15" s="26">
        <f t="shared" si="2"/>
        <v>48773906.840000004</v>
      </c>
      <c r="F15" s="23">
        <v>46454880.380000003</v>
      </c>
      <c r="G15" s="23">
        <v>46454880.359999999</v>
      </c>
      <c r="H15" s="30">
        <f t="shared" si="3"/>
        <v>2319026.4600000009</v>
      </c>
    </row>
    <row r="16" spans="2:9" x14ac:dyDescent="0.2">
      <c r="B16" s="10" t="s">
        <v>17</v>
      </c>
      <c r="C16" s="22">
        <v>7954599.9500000002</v>
      </c>
      <c r="D16" s="22">
        <v>496118.34</v>
      </c>
      <c r="E16" s="26">
        <f t="shared" si="2"/>
        <v>8450718.290000001</v>
      </c>
      <c r="F16" s="23">
        <v>7996591.6799999997</v>
      </c>
      <c r="G16" s="23">
        <v>7996591.6799999997</v>
      </c>
      <c r="H16" s="30">
        <f t="shared" si="3"/>
        <v>454126.61000000127</v>
      </c>
    </row>
    <row r="17" spans="2:8" x14ac:dyDescent="0.2">
      <c r="B17" s="10" t="s">
        <v>18</v>
      </c>
      <c r="C17" s="22">
        <v>7858712.0800000001</v>
      </c>
      <c r="D17" s="22">
        <v>2307957.89</v>
      </c>
      <c r="E17" s="26">
        <f t="shared" si="2"/>
        <v>10166669.970000001</v>
      </c>
      <c r="F17" s="23">
        <v>9889452.5800000001</v>
      </c>
      <c r="G17" s="23">
        <v>9889452.5800000001</v>
      </c>
      <c r="H17" s="30">
        <f t="shared" si="3"/>
        <v>277217.3900000006</v>
      </c>
    </row>
    <row r="18" spans="2:8" x14ac:dyDescent="0.2">
      <c r="B18" s="10" t="s">
        <v>19</v>
      </c>
      <c r="C18" s="22">
        <v>6941551.2699999996</v>
      </c>
      <c r="D18" s="22">
        <v>-6865926.2999999998</v>
      </c>
      <c r="E18" s="26">
        <f t="shared" si="2"/>
        <v>75624.969999999739</v>
      </c>
      <c r="F18" s="23">
        <v>0</v>
      </c>
      <c r="G18" s="23">
        <v>0</v>
      </c>
      <c r="H18" s="30">
        <f t="shared" si="3"/>
        <v>75624.969999999739</v>
      </c>
    </row>
    <row r="19" spans="2:8" x14ac:dyDescent="0.2">
      <c r="B19" s="10" t="s">
        <v>20</v>
      </c>
      <c r="C19" s="22">
        <v>689764</v>
      </c>
      <c r="D19" s="22">
        <v>8000</v>
      </c>
      <c r="E19" s="26">
        <f t="shared" si="2"/>
        <v>697764</v>
      </c>
      <c r="F19" s="23">
        <v>384000</v>
      </c>
      <c r="G19" s="23">
        <v>384000</v>
      </c>
      <c r="H19" s="30">
        <f t="shared" si="3"/>
        <v>313764</v>
      </c>
    </row>
    <row r="20" spans="2:8" s="9" customFormat="1" ht="24" x14ac:dyDescent="0.2">
      <c r="B20" s="12" t="s">
        <v>21</v>
      </c>
      <c r="C20" s="7">
        <f>SUM(C21:C29)</f>
        <v>20489200</v>
      </c>
      <c r="D20" s="7">
        <f t="shared" ref="D20:H20" si="4">SUM(D21:D29)</f>
        <v>-4389325.12</v>
      </c>
      <c r="E20" s="25">
        <f t="shared" si="4"/>
        <v>16099874.880000001</v>
      </c>
      <c r="F20" s="7">
        <f t="shared" si="4"/>
        <v>13228463.18</v>
      </c>
      <c r="G20" s="7">
        <f t="shared" si="4"/>
        <v>13091062.68</v>
      </c>
      <c r="H20" s="25">
        <f t="shared" si="4"/>
        <v>2871411.7</v>
      </c>
    </row>
    <row r="21" spans="2:8" ht="24" x14ac:dyDescent="0.2">
      <c r="B21" s="10" t="s">
        <v>22</v>
      </c>
      <c r="C21" s="22">
        <v>1142000</v>
      </c>
      <c r="D21" s="22">
        <v>421351.24</v>
      </c>
      <c r="E21" s="26">
        <f t="shared" si="2"/>
        <v>1563351.24</v>
      </c>
      <c r="F21" s="23">
        <v>1400259.24</v>
      </c>
      <c r="G21" s="23">
        <v>1400259.24</v>
      </c>
      <c r="H21" s="30">
        <f t="shared" si="3"/>
        <v>163092</v>
      </c>
    </row>
    <row r="22" spans="2:8" x14ac:dyDescent="0.2">
      <c r="B22" s="10" t="s">
        <v>23</v>
      </c>
      <c r="C22" s="22">
        <v>535000</v>
      </c>
      <c r="D22" s="22">
        <v>58583</v>
      </c>
      <c r="E22" s="26">
        <f t="shared" si="2"/>
        <v>593583</v>
      </c>
      <c r="F22" s="23">
        <v>537667.41</v>
      </c>
      <c r="G22" s="23">
        <v>537667.41</v>
      </c>
      <c r="H22" s="30">
        <f t="shared" si="3"/>
        <v>55915.589999999967</v>
      </c>
    </row>
    <row r="23" spans="2:8" ht="24" x14ac:dyDescent="0.2">
      <c r="B23" s="10" t="s">
        <v>24</v>
      </c>
      <c r="C23" s="22">
        <v>1000000</v>
      </c>
      <c r="D23" s="22">
        <v>-1000000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850000</v>
      </c>
      <c r="D24" s="22">
        <v>-90366.81</v>
      </c>
      <c r="E24" s="26">
        <f t="shared" si="2"/>
        <v>759633.19</v>
      </c>
      <c r="F24" s="23">
        <v>480324.76</v>
      </c>
      <c r="G24" s="23">
        <v>480324.76</v>
      </c>
      <c r="H24" s="30">
        <f t="shared" si="3"/>
        <v>279308.42999999993</v>
      </c>
    </row>
    <row r="25" spans="2:8" ht="23.45" customHeight="1" x14ac:dyDescent="0.2">
      <c r="B25" s="10" t="s">
        <v>26</v>
      </c>
      <c r="C25" s="22">
        <v>8705700</v>
      </c>
      <c r="D25" s="22">
        <v>-3527256.91</v>
      </c>
      <c r="E25" s="26">
        <f t="shared" si="2"/>
        <v>5178443.09</v>
      </c>
      <c r="F25" s="23">
        <v>4085167.86</v>
      </c>
      <c r="G25" s="23">
        <v>4023247.86</v>
      </c>
      <c r="H25" s="30">
        <f t="shared" si="3"/>
        <v>1093275.23</v>
      </c>
    </row>
    <row r="26" spans="2:8" x14ac:dyDescent="0.2">
      <c r="B26" s="10" t="s">
        <v>27</v>
      </c>
      <c r="C26" s="22">
        <v>7000000</v>
      </c>
      <c r="D26" s="22">
        <v>0</v>
      </c>
      <c r="E26" s="26">
        <f t="shared" si="2"/>
        <v>7000000</v>
      </c>
      <c r="F26" s="23">
        <v>5931645.96</v>
      </c>
      <c r="G26" s="23">
        <v>5856165.46</v>
      </c>
      <c r="H26" s="30">
        <f t="shared" si="3"/>
        <v>1068354.04</v>
      </c>
    </row>
    <row r="27" spans="2:8" ht="24" x14ac:dyDescent="0.2">
      <c r="B27" s="10" t="s">
        <v>28</v>
      </c>
      <c r="C27" s="22">
        <v>370000</v>
      </c>
      <c r="D27" s="22">
        <v>180057.56</v>
      </c>
      <c r="E27" s="26">
        <f t="shared" si="2"/>
        <v>550057.56000000006</v>
      </c>
      <c r="F27" s="23">
        <v>520593.12</v>
      </c>
      <c r="G27" s="23">
        <v>520593.12</v>
      </c>
      <c r="H27" s="30">
        <f t="shared" si="3"/>
        <v>29464.440000000061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886500</v>
      </c>
      <c r="D29" s="22">
        <v>-431693.2</v>
      </c>
      <c r="E29" s="26">
        <f t="shared" si="2"/>
        <v>454806.8</v>
      </c>
      <c r="F29" s="23">
        <v>272804.83</v>
      </c>
      <c r="G29" s="23">
        <v>272804.83</v>
      </c>
      <c r="H29" s="30">
        <f t="shared" si="3"/>
        <v>182001.96999999997</v>
      </c>
    </row>
    <row r="30" spans="2:8" s="9" customFormat="1" ht="24" x14ac:dyDescent="0.2">
      <c r="B30" s="12" t="s">
        <v>31</v>
      </c>
      <c r="C30" s="7">
        <f>SUM(C31:C39)</f>
        <v>71557500</v>
      </c>
      <c r="D30" s="7">
        <f t="shared" ref="D30:H30" si="5">SUM(D31:D39)</f>
        <v>-13134395.609999999</v>
      </c>
      <c r="E30" s="25">
        <f t="shared" si="5"/>
        <v>58423104.390000001</v>
      </c>
      <c r="F30" s="7">
        <f t="shared" si="5"/>
        <v>53996263.25</v>
      </c>
      <c r="G30" s="7">
        <f t="shared" si="5"/>
        <v>49441413.790000007</v>
      </c>
      <c r="H30" s="25">
        <f t="shared" si="5"/>
        <v>4426841.1400000006</v>
      </c>
    </row>
    <row r="31" spans="2:8" x14ac:dyDescent="0.2">
      <c r="B31" s="10" t="s">
        <v>32</v>
      </c>
      <c r="C31" s="22">
        <v>1906000</v>
      </c>
      <c r="D31" s="22">
        <v>4861.1000000000004</v>
      </c>
      <c r="E31" s="26">
        <f t="shared" si="2"/>
        <v>1910861.1</v>
      </c>
      <c r="F31" s="23">
        <v>1719054.72</v>
      </c>
      <c r="G31" s="23">
        <v>1701348.07</v>
      </c>
      <c r="H31" s="30">
        <f t="shared" si="3"/>
        <v>191806.38000000012</v>
      </c>
    </row>
    <row r="32" spans="2:8" x14ac:dyDescent="0.2">
      <c r="B32" s="10" t="s">
        <v>33</v>
      </c>
      <c r="C32" s="22">
        <v>3947000</v>
      </c>
      <c r="D32" s="22">
        <v>-1700974.74</v>
      </c>
      <c r="E32" s="26">
        <f t="shared" si="2"/>
        <v>2246025.2599999998</v>
      </c>
      <c r="F32" s="23">
        <v>1936595.24</v>
      </c>
      <c r="G32" s="23">
        <v>1834680.48</v>
      </c>
      <c r="H32" s="30">
        <f t="shared" si="3"/>
        <v>309430.01999999979</v>
      </c>
    </row>
    <row r="33" spans="2:8" ht="24" x14ac:dyDescent="0.2">
      <c r="B33" s="10" t="s">
        <v>34</v>
      </c>
      <c r="C33" s="22">
        <v>8536100</v>
      </c>
      <c r="D33" s="22">
        <v>7042016.3600000003</v>
      </c>
      <c r="E33" s="26">
        <f t="shared" si="2"/>
        <v>15578116.359999999</v>
      </c>
      <c r="F33" s="23">
        <v>13350628.77</v>
      </c>
      <c r="G33" s="23">
        <v>9054929.1400000006</v>
      </c>
      <c r="H33" s="30">
        <f t="shared" si="3"/>
        <v>2227487.59</v>
      </c>
    </row>
    <row r="34" spans="2:8" ht="24.6" customHeight="1" x14ac:dyDescent="0.2">
      <c r="B34" s="10" t="s">
        <v>35</v>
      </c>
      <c r="C34" s="22">
        <v>2150100</v>
      </c>
      <c r="D34" s="22">
        <v>-856096.87</v>
      </c>
      <c r="E34" s="26">
        <f t="shared" si="2"/>
        <v>1294003.1299999999</v>
      </c>
      <c r="F34" s="23">
        <v>1006778.19</v>
      </c>
      <c r="G34" s="23">
        <v>1005799.77</v>
      </c>
      <c r="H34" s="30">
        <f t="shared" si="3"/>
        <v>287224.93999999994</v>
      </c>
    </row>
    <row r="35" spans="2:8" ht="24" x14ac:dyDescent="0.2">
      <c r="B35" s="10" t="s">
        <v>36</v>
      </c>
      <c r="C35" s="22">
        <v>8730450</v>
      </c>
      <c r="D35" s="22">
        <v>-2937952.78</v>
      </c>
      <c r="E35" s="26">
        <f t="shared" si="2"/>
        <v>5792497.2200000007</v>
      </c>
      <c r="F35" s="23">
        <v>5175874.99</v>
      </c>
      <c r="G35" s="23">
        <v>5037324.99</v>
      </c>
      <c r="H35" s="30">
        <f t="shared" si="3"/>
        <v>616622.23000000045</v>
      </c>
    </row>
    <row r="36" spans="2:8" ht="24" x14ac:dyDescent="0.2">
      <c r="B36" s="10" t="s">
        <v>37</v>
      </c>
      <c r="C36" s="22">
        <v>2500000</v>
      </c>
      <c r="D36" s="22">
        <v>-1681115.61</v>
      </c>
      <c r="E36" s="26">
        <f t="shared" si="2"/>
        <v>818884.3899999999</v>
      </c>
      <c r="F36" s="23">
        <v>694463.21</v>
      </c>
      <c r="G36" s="23">
        <v>694463.21</v>
      </c>
      <c r="H36" s="30">
        <f t="shared" si="3"/>
        <v>124421.17999999993</v>
      </c>
    </row>
    <row r="37" spans="2:8" x14ac:dyDescent="0.2">
      <c r="B37" s="10" t="s">
        <v>38</v>
      </c>
      <c r="C37" s="22">
        <v>7480000</v>
      </c>
      <c r="D37" s="22">
        <v>-1653067.98</v>
      </c>
      <c r="E37" s="26">
        <f t="shared" si="2"/>
        <v>5826932.0199999996</v>
      </c>
      <c r="F37" s="23">
        <v>5664297.5199999996</v>
      </c>
      <c r="G37" s="23">
        <v>5664297.5199999996</v>
      </c>
      <c r="H37" s="30">
        <f t="shared" si="3"/>
        <v>162634.5</v>
      </c>
    </row>
    <row r="38" spans="2:8" x14ac:dyDescent="0.2">
      <c r="B38" s="10" t="s">
        <v>39</v>
      </c>
      <c r="C38" s="22">
        <v>2557850</v>
      </c>
      <c r="D38" s="22">
        <v>-1326349.3</v>
      </c>
      <c r="E38" s="26">
        <f t="shared" si="2"/>
        <v>1231500.7</v>
      </c>
      <c r="F38" s="23">
        <v>725259.45</v>
      </c>
      <c r="G38" s="23">
        <v>725259.45</v>
      </c>
      <c r="H38" s="30">
        <f t="shared" si="3"/>
        <v>506241.25</v>
      </c>
    </row>
    <row r="39" spans="2:8" x14ac:dyDescent="0.2">
      <c r="B39" s="10" t="s">
        <v>40</v>
      </c>
      <c r="C39" s="22">
        <v>33750000</v>
      </c>
      <c r="D39" s="22">
        <v>-10025715.789999999</v>
      </c>
      <c r="E39" s="26">
        <f t="shared" si="2"/>
        <v>23724284.210000001</v>
      </c>
      <c r="F39" s="23">
        <v>23723311.16</v>
      </c>
      <c r="G39" s="23">
        <v>23723311.16</v>
      </c>
      <c r="H39" s="30">
        <f t="shared" si="3"/>
        <v>973.05000000074506</v>
      </c>
    </row>
    <row r="40" spans="2:8" s="9" customFormat="1" ht="25.5" customHeight="1" x14ac:dyDescent="0.2">
      <c r="B40" s="12" t="s">
        <v>41</v>
      </c>
      <c r="C40" s="7">
        <f>SUM(C41:C49)</f>
        <v>77807317.209999993</v>
      </c>
      <c r="D40" s="7">
        <f t="shared" ref="D40:H40" si="6">SUM(D41:D49)</f>
        <v>19242334.179999996</v>
      </c>
      <c r="E40" s="25">
        <f t="shared" si="6"/>
        <v>97049651.389999986</v>
      </c>
      <c r="F40" s="7">
        <f t="shared" si="6"/>
        <v>93677437.629999995</v>
      </c>
      <c r="G40" s="7">
        <f t="shared" si="6"/>
        <v>88512124.720000014</v>
      </c>
      <c r="H40" s="25">
        <f t="shared" si="6"/>
        <v>3372213.7599999951</v>
      </c>
    </row>
    <row r="41" spans="2:8" ht="24" x14ac:dyDescent="0.2">
      <c r="B41" s="10" t="s">
        <v>42</v>
      </c>
      <c r="C41" s="22">
        <v>41512139</v>
      </c>
      <c r="D41" s="22">
        <v>12758285.939999999</v>
      </c>
      <c r="E41" s="26">
        <f t="shared" si="2"/>
        <v>54270424.939999998</v>
      </c>
      <c r="F41" s="23">
        <v>51264073.57</v>
      </c>
      <c r="G41" s="23">
        <v>50380098.630000003</v>
      </c>
      <c r="H41" s="30">
        <f t="shared" si="3"/>
        <v>3006351.3699999973</v>
      </c>
    </row>
    <row r="42" spans="2:8" x14ac:dyDescent="0.2">
      <c r="B42" s="10" t="s">
        <v>43</v>
      </c>
      <c r="C42" s="22">
        <v>60000</v>
      </c>
      <c r="D42" s="22">
        <v>-5000</v>
      </c>
      <c r="E42" s="26">
        <f t="shared" si="2"/>
        <v>55000</v>
      </c>
      <c r="F42" s="23">
        <v>34400</v>
      </c>
      <c r="G42" s="23">
        <v>34400</v>
      </c>
      <c r="H42" s="30">
        <f t="shared" si="3"/>
        <v>20600</v>
      </c>
    </row>
    <row r="43" spans="2:8" x14ac:dyDescent="0.2">
      <c r="B43" s="10" t="s">
        <v>44</v>
      </c>
      <c r="C43" s="22">
        <v>0</v>
      </c>
      <c r="D43" s="22">
        <v>5395857</v>
      </c>
      <c r="E43" s="26">
        <f t="shared" si="2"/>
        <v>5395857</v>
      </c>
      <c r="F43" s="23">
        <v>5395356.04</v>
      </c>
      <c r="G43" s="23">
        <v>5356963.5199999996</v>
      </c>
      <c r="H43" s="30">
        <f t="shared" si="3"/>
        <v>500.95999999996275</v>
      </c>
    </row>
    <row r="44" spans="2:8" x14ac:dyDescent="0.2">
      <c r="B44" s="10" t="s">
        <v>45</v>
      </c>
      <c r="C44" s="22">
        <v>30000000</v>
      </c>
      <c r="D44" s="22">
        <v>1593191.24</v>
      </c>
      <c r="E44" s="26">
        <f t="shared" si="2"/>
        <v>31593191.239999998</v>
      </c>
      <c r="F44" s="23">
        <v>31593191.210000001</v>
      </c>
      <c r="G44" s="23">
        <v>27350245.760000002</v>
      </c>
      <c r="H44" s="30">
        <f t="shared" si="3"/>
        <v>2.9999997466802597E-2</v>
      </c>
    </row>
    <row r="45" spans="2:8" x14ac:dyDescent="0.2">
      <c r="B45" s="10" t="s">
        <v>46</v>
      </c>
      <c r="C45" s="22">
        <v>6235178.21</v>
      </c>
      <c r="D45" s="22">
        <v>-500000</v>
      </c>
      <c r="E45" s="26">
        <f t="shared" si="2"/>
        <v>5735178.21</v>
      </c>
      <c r="F45" s="23">
        <v>5390416.8099999996</v>
      </c>
      <c r="G45" s="23">
        <v>5390416.8099999996</v>
      </c>
      <c r="H45" s="30">
        <f t="shared" si="3"/>
        <v>344761.40000000037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17634995</v>
      </c>
      <c r="D50" s="7">
        <f t="shared" ref="D50:H50" si="7">SUM(D51:D59)</f>
        <v>-2811780.3000000003</v>
      </c>
      <c r="E50" s="25">
        <f t="shared" si="7"/>
        <v>14823214.699999999</v>
      </c>
      <c r="F50" s="7">
        <f t="shared" si="7"/>
        <v>7417225.4500000002</v>
      </c>
      <c r="G50" s="7">
        <f t="shared" si="7"/>
        <v>7059994.4500000002</v>
      </c>
      <c r="H50" s="25">
        <f t="shared" si="7"/>
        <v>7405989.25</v>
      </c>
    </row>
    <row r="51" spans="2:8" x14ac:dyDescent="0.2">
      <c r="B51" s="10" t="s">
        <v>52</v>
      </c>
      <c r="C51" s="22">
        <v>1817779</v>
      </c>
      <c r="D51" s="22">
        <v>-814073.71</v>
      </c>
      <c r="E51" s="26">
        <f t="shared" si="2"/>
        <v>1003705.29</v>
      </c>
      <c r="F51" s="23">
        <v>1000905.29</v>
      </c>
      <c r="G51" s="23">
        <v>1000905.29</v>
      </c>
      <c r="H51" s="30">
        <f t="shared" si="3"/>
        <v>2800</v>
      </c>
    </row>
    <row r="52" spans="2:8" x14ac:dyDescent="0.2">
      <c r="B52" s="10" t="s">
        <v>53</v>
      </c>
      <c r="C52" s="22">
        <v>100000</v>
      </c>
      <c r="D52" s="22">
        <v>-71430.98</v>
      </c>
      <c r="E52" s="26">
        <f t="shared" si="2"/>
        <v>28569.020000000004</v>
      </c>
      <c r="F52" s="23">
        <v>28569.02</v>
      </c>
      <c r="G52" s="23">
        <v>28569.02</v>
      </c>
      <c r="H52" s="30">
        <f t="shared" si="3"/>
        <v>3.637978807091713E-12</v>
      </c>
    </row>
    <row r="53" spans="2:8" ht="24" x14ac:dyDescent="0.2">
      <c r="B53" s="10" t="s">
        <v>54</v>
      </c>
      <c r="C53" s="22">
        <v>1100000</v>
      </c>
      <c r="D53" s="22">
        <v>-42887.1</v>
      </c>
      <c r="E53" s="26">
        <f t="shared" si="2"/>
        <v>1057112.8999999999</v>
      </c>
      <c r="F53" s="23">
        <v>914343.9</v>
      </c>
      <c r="G53" s="23">
        <v>557112.9</v>
      </c>
      <c r="H53" s="30">
        <f t="shared" si="3"/>
        <v>142768.99999999988</v>
      </c>
    </row>
    <row r="54" spans="2:8" x14ac:dyDescent="0.2">
      <c r="B54" s="10" t="s">
        <v>55</v>
      </c>
      <c r="C54" s="22">
        <v>1100000</v>
      </c>
      <c r="D54" s="22">
        <v>-1100000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5943841</v>
      </c>
      <c r="D56" s="22">
        <v>-416756.83</v>
      </c>
      <c r="E56" s="26">
        <f t="shared" si="2"/>
        <v>5527084.1699999999</v>
      </c>
      <c r="F56" s="23">
        <v>5266663.92</v>
      </c>
      <c r="G56" s="23">
        <v>5266663.92</v>
      </c>
      <c r="H56" s="30">
        <f t="shared" si="3"/>
        <v>260420.25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>
        <v>7573375</v>
      </c>
      <c r="D59" s="22">
        <v>-366631.67999999999</v>
      </c>
      <c r="E59" s="26">
        <f t="shared" si="2"/>
        <v>7206743.3200000003</v>
      </c>
      <c r="F59" s="23">
        <v>206743.32</v>
      </c>
      <c r="G59" s="23">
        <v>206743.32</v>
      </c>
      <c r="H59" s="30">
        <f t="shared" si="3"/>
        <v>7000000</v>
      </c>
    </row>
    <row r="60" spans="2:8" s="9" customFormat="1" x14ac:dyDescent="0.2">
      <c r="B60" s="6" t="s">
        <v>61</v>
      </c>
      <c r="C60" s="7">
        <f>SUM(C61:C63)</f>
        <v>137009470.5</v>
      </c>
      <c r="D60" s="7">
        <f t="shared" ref="D60:H60" si="8">SUM(D61:D63)</f>
        <v>146177434.13</v>
      </c>
      <c r="E60" s="25">
        <f t="shared" si="8"/>
        <v>283186904.63</v>
      </c>
      <c r="F60" s="7">
        <f t="shared" si="8"/>
        <v>128729795.48</v>
      </c>
      <c r="G60" s="7">
        <f t="shared" si="8"/>
        <v>128729795.48</v>
      </c>
      <c r="H60" s="25">
        <f t="shared" si="8"/>
        <v>154457109.15000001</v>
      </c>
    </row>
    <row r="61" spans="2:8" x14ac:dyDescent="0.2">
      <c r="B61" s="10" t="s">
        <v>62</v>
      </c>
      <c r="C61" s="22">
        <v>137009470.5</v>
      </c>
      <c r="D61" s="22">
        <v>49279584.869999997</v>
      </c>
      <c r="E61" s="26">
        <f t="shared" si="2"/>
        <v>186289055.37</v>
      </c>
      <c r="F61" s="23">
        <v>90642848.480000004</v>
      </c>
      <c r="G61" s="23">
        <v>90642848.480000004</v>
      </c>
      <c r="H61" s="30">
        <f t="shared" si="3"/>
        <v>95646206.890000001</v>
      </c>
    </row>
    <row r="62" spans="2:8" x14ac:dyDescent="0.2">
      <c r="B62" s="10" t="s">
        <v>63</v>
      </c>
      <c r="C62" s="22">
        <v>0</v>
      </c>
      <c r="D62" s="22">
        <v>96897849.260000005</v>
      </c>
      <c r="E62" s="26">
        <f t="shared" si="2"/>
        <v>96897849.260000005</v>
      </c>
      <c r="F62" s="23">
        <v>38086947</v>
      </c>
      <c r="G62" s="23">
        <v>38086947</v>
      </c>
      <c r="H62" s="30">
        <f t="shared" si="3"/>
        <v>58810902.260000005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87009470.5</v>
      </c>
      <c r="D85" s="15">
        <f t="shared" ref="D85:H85" si="14">SUM(D86,D94,D104,D114,D124,D134,D138,D147,D151)</f>
        <v>30333619.34</v>
      </c>
      <c r="E85" s="27">
        <f t="shared" si="14"/>
        <v>117343089.83999999</v>
      </c>
      <c r="F85" s="15">
        <f t="shared" si="14"/>
        <v>66109038.340000004</v>
      </c>
      <c r="G85" s="15">
        <f t="shared" si="14"/>
        <v>66109038.340000004</v>
      </c>
      <c r="H85" s="27">
        <f t="shared" si="14"/>
        <v>51234051.499999985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454965.8</v>
      </c>
      <c r="E94" s="25">
        <f t="shared" si="18"/>
        <v>454965.8</v>
      </c>
      <c r="F94" s="7">
        <f t="shared" si="18"/>
        <v>454913.52</v>
      </c>
      <c r="G94" s="7">
        <f t="shared" si="18"/>
        <v>454913.52</v>
      </c>
      <c r="H94" s="25">
        <f t="shared" si="18"/>
        <v>52.279999999969732</v>
      </c>
    </row>
    <row r="95" spans="2:8" ht="24" x14ac:dyDescent="0.2">
      <c r="B95" s="10" t="s">
        <v>22</v>
      </c>
      <c r="C95" s="22">
        <v>0</v>
      </c>
      <c r="D95" s="22">
        <v>454965.8</v>
      </c>
      <c r="E95" s="26">
        <f t="shared" si="17"/>
        <v>454965.8</v>
      </c>
      <c r="F95" s="23">
        <v>454913.52</v>
      </c>
      <c r="G95" s="23">
        <v>454913.52</v>
      </c>
      <c r="H95" s="30">
        <f t="shared" si="16"/>
        <v>52.279999999969732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28784.19</v>
      </c>
      <c r="E104" s="25">
        <f t="shared" si="19"/>
        <v>28784.19</v>
      </c>
      <c r="F104" s="7">
        <f t="shared" si="19"/>
        <v>7900</v>
      </c>
      <c r="G104" s="7">
        <f t="shared" si="19"/>
        <v>7900</v>
      </c>
      <c r="H104" s="25">
        <f t="shared" si="19"/>
        <v>20884.189999999999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2900</v>
      </c>
      <c r="E107" s="26">
        <f t="shared" si="17"/>
        <v>2900</v>
      </c>
      <c r="F107" s="23">
        <v>2900</v>
      </c>
      <c r="G107" s="23">
        <v>2900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/>
      <c r="E108" s="26">
        <f t="shared" si="17"/>
        <v>0</v>
      </c>
      <c r="F108" s="23"/>
      <c r="G108" s="23"/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/>
      <c r="E109" s="26">
        <f t="shared" si="17"/>
        <v>0</v>
      </c>
      <c r="F109" s="23"/>
      <c r="G109" s="23"/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25884.19</v>
      </c>
      <c r="E110" s="26">
        <f t="shared" si="17"/>
        <v>25884.19</v>
      </c>
      <c r="F110" s="23">
        <v>5000</v>
      </c>
      <c r="G110" s="23">
        <v>5000</v>
      </c>
      <c r="H110" s="30">
        <f t="shared" si="16"/>
        <v>20884.189999999999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16252.01</v>
      </c>
      <c r="E124" s="25">
        <f t="shared" si="21"/>
        <v>16252.01</v>
      </c>
      <c r="F124" s="7">
        <f t="shared" si="21"/>
        <v>16252.01</v>
      </c>
      <c r="G124" s="7">
        <f t="shared" si="21"/>
        <v>16252.01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9954.99</v>
      </c>
      <c r="E125" s="26">
        <f t="shared" si="17"/>
        <v>9954.99</v>
      </c>
      <c r="F125" s="23">
        <v>9954.99</v>
      </c>
      <c r="G125" s="23">
        <v>9954.99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6297.02</v>
      </c>
      <c r="E126" s="26">
        <f t="shared" si="17"/>
        <v>6297.02</v>
      </c>
      <c r="F126" s="23">
        <v>6297.02</v>
      </c>
      <c r="G126" s="23">
        <v>6297.02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87009470.5</v>
      </c>
      <c r="D134" s="7">
        <f t="shared" ref="D134:H134" si="22">SUM(D135:D137)</f>
        <v>29833617.34</v>
      </c>
      <c r="E134" s="25">
        <f t="shared" si="22"/>
        <v>116843087.83999999</v>
      </c>
      <c r="F134" s="7">
        <f t="shared" si="22"/>
        <v>65629972.810000002</v>
      </c>
      <c r="G134" s="7">
        <f t="shared" si="22"/>
        <v>65629972.810000002</v>
      </c>
      <c r="H134" s="25">
        <f t="shared" si="22"/>
        <v>51213115.029999986</v>
      </c>
    </row>
    <row r="135" spans="2:8" x14ac:dyDescent="0.2">
      <c r="B135" s="10" t="s">
        <v>62</v>
      </c>
      <c r="C135" s="22">
        <v>87009470.5</v>
      </c>
      <c r="D135" s="23">
        <v>737283.46</v>
      </c>
      <c r="E135" s="26">
        <f t="shared" si="17"/>
        <v>87746753.959999993</v>
      </c>
      <c r="F135" s="23">
        <v>46446701.560000002</v>
      </c>
      <c r="G135" s="23">
        <v>46446701.560000002</v>
      </c>
      <c r="H135" s="30">
        <f t="shared" si="16"/>
        <v>41300052.399999991</v>
      </c>
    </row>
    <row r="136" spans="2:8" x14ac:dyDescent="0.2">
      <c r="B136" s="10" t="s">
        <v>63</v>
      </c>
      <c r="C136" s="22">
        <v>0</v>
      </c>
      <c r="D136" s="23">
        <v>29096333.879999999</v>
      </c>
      <c r="E136" s="26">
        <f t="shared" si="17"/>
        <v>29096333.879999999</v>
      </c>
      <c r="F136" s="23">
        <v>19183271.25</v>
      </c>
      <c r="G136" s="23">
        <v>19183271.25</v>
      </c>
      <c r="H136" s="30">
        <f t="shared" si="16"/>
        <v>9913062.629999999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521822612.39999998</v>
      </c>
      <c r="D160" s="21">
        <f t="shared" ref="D160:G160" si="28">SUM(D10,D85)</f>
        <v>177138375.71000001</v>
      </c>
      <c r="E160" s="28">
        <f>SUM(E10,E85)</f>
        <v>698960988.11000001</v>
      </c>
      <c r="F160" s="21">
        <f t="shared" si="28"/>
        <v>471057054.77999997</v>
      </c>
      <c r="G160" s="21">
        <f t="shared" si="28"/>
        <v>460842260.88999999</v>
      </c>
      <c r="H160" s="28">
        <f>SUM(H10,H85)</f>
        <v>227903933.32999998</v>
      </c>
    </row>
    <row r="161" spans="3:3" s="31" customFormat="1" x14ac:dyDescent="0.2"/>
    <row r="162" spans="3:3" s="31" customFormat="1" x14ac:dyDescent="0.2"/>
    <row r="163" spans="3:3" s="31" customFormat="1" x14ac:dyDescent="0.2"/>
    <row r="164" spans="3:3" s="31" customFormat="1" x14ac:dyDescent="0.2"/>
    <row r="165" spans="3:3" s="31" customFormat="1" x14ac:dyDescent="0.2"/>
    <row r="166" spans="3:3" s="31" customFormat="1" x14ac:dyDescent="0.2">
      <c r="C166" s="32"/>
    </row>
    <row r="167" spans="3:3" s="31" customFormat="1" x14ac:dyDescent="0.2"/>
    <row r="168" spans="3:3" s="31" customFormat="1" x14ac:dyDescent="0.2"/>
    <row r="169" spans="3:3" s="31" customFormat="1" x14ac:dyDescent="0.2"/>
    <row r="170" spans="3:3" s="31" customFormat="1" x14ac:dyDescent="0.2"/>
    <row r="171" spans="3:3" s="31" customFormat="1" x14ac:dyDescent="0.2"/>
    <row r="172" spans="3:3" s="31" customFormat="1" x14ac:dyDescent="0.2"/>
    <row r="173" spans="3:3" s="31" customFormat="1" x14ac:dyDescent="0.2"/>
    <row r="174" spans="3:3" s="31" customFormat="1" x14ac:dyDescent="0.2"/>
    <row r="175" spans="3:3" s="31" customFormat="1" x14ac:dyDescent="0.2"/>
    <row r="176" spans="3:3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82677165354330717" right="0.23622047244094491" top="0" bottom="0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2024-02-01T17:37:47Z</cp:lastPrinted>
  <dcterms:created xsi:type="dcterms:W3CDTF">2020-01-08T21:14:59Z</dcterms:created>
  <dcterms:modified xsi:type="dcterms:W3CDTF">2024-02-01T17:37:48Z</dcterms:modified>
</cp:coreProperties>
</file>