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C9A95837-F3C0-44B0-8A19-35FC228BAC53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720" windowWidth="28800" windowHeight="15480" xr2:uid="{00000000-000D-0000-FFFF-FFFF00000000}"/>
  </bookViews>
  <sheets>
    <sheet name="EAEPED_OG" sheetId="1" r:id="rId1"/>
  </sheets>
  <definedNames>
    <definedName name="_xlnm.Print_Area" localSheetId="0">EAEPED_OG!$A$1:$I$172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3" i="1" l="1"/>
  <c r="H156" i="1"/>
  <c r="H157" i="1"/>
  <c r="H158" i="1"/>
  <c r="H148" i="1"/>
  <c r="H145" i="1"/>
  <c r="H146" i="1"/>
  <c r="H139" i="1"/>
  <c r="H129" i="1"/>
  <c r="H133" i="1"/>
  <c r="H125" i="1"/>
  <c r="H116" i="1"/>
  <c r="H123" i="1"/>
  <c r="H108" i="1"/>
  <c r="H109" i="1"/>
  <c r="H97" i="1"/>
  <c r="H101" i="1"/>
  <c r="H102" i="1"/>
  <c r="H93" i="1"/>
  <c r="H80" i="1"/>
  <c r="H81" i="1"/>
  <c r="H82" i="1"/>
  <c r="H66" i="1"/>
  <c r="H69" i="1"/>
  <c r="H70" i="1"/>
  <c r="H71" i="1"/>
  <c r="H53" i="1"/>
  <c r="H57" i="1"/>
  <c r="H58" i="1"/>
  <c r="H59" i="1"/>
  <c r="H45" i="1"/>
  <c r="H19" i="1"/>
  <c r="E153" i="1"/>
  <c r="E154" i="1"/>
  <c r="H154" i="1" s="1"/>
  <c r="E155" i="1"/>
  <c r="H155" i="1" s="1"/>
  <c r="E156" i="1"/>
  <c r="E157" i="1"/>
  <c r="E158" i="1"/>
  <c r="E152" i="1"/>
  <c r="H152" i="1" s="1"/>
  <c r="E149" i="1"/>
  <c r="H149" i="1" s="1"/>
  <c r="E150" i="1"/>
  <c r="H150" i="1" s="1"/>
  <c r="E148" i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E146" i="1"/>
  <c r="E139" i="1"/>
  <c r="E136" i="1"/>
  <c r="H136" i="1" s="1"/>
  <c r="E137" i="1"/>
  <c r="H137" i="1" s="1"/>
  <c r="E135" i="1"/>
  <c r="H135" i="1" s="1"/>
  <c r="E133" i="1"/>
  <c r="E126" i="1"/>
  <c r="H126" i="1" s="1"/>
  <c r="E127" i="1"/>
  <c r="H127" i="1" s="1"/>
  <c r="E128" i="1"/>
  <c r="H128" i="1" s="1"/>
  <c r="E129" i="1"/>
  <c r="E130" i="1"/>
  <c r="H130" i="1" s="1"/>
  <c r="E131" i="1"/>
  <c r="H131" i="1" s="1"/>
  <c r="E132" i="1"/>
  <c r="H132" i="1" s="1"/>
  <c r="E125" i="1"/>
  <c r="E116" i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E115" i="1"/>
  <c r="H115" i="1" s="1"/>
  <c r="E106" i="1"/>
  <c r="H106" i="1" s="1"/>
  <c r="E107" i="1"/>
  <c r="H107" i="1" s="1"/>
  <c r="E108" i="1"/>
  <c r="E109" i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E98" i="1"/>
  <c r="H98" i="1" s="1"/>
  <c r="E99" i="1"/>
  <c r="H99" i="1" s="1"/>
  <c r="E100" i="1"/>
  <c r="H100" i="1" s="1"/>
  <c r="E101" i="1"/>
  <c r="E102" i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E81" i="1"/>
  <c r="E82" i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E71" i="1"/>
  <c r="E72" i="1"/>
  <c r="H72" i="1" s="1"/>
  <c r="E66" i="1"/>
  <c r="E67" i="1"/>
  <c r="H67" i="1" s="1"/>
  <c r="E68" i="1"/>
  <c r="H68" i="1" s="1"/>
  <c r="E69" i="1"/>
  <c r="E65" i="1"/>
  <c r="H65" i="1" s="1"/>
  <c r="E62" i="1"/>
  <c r="H62" i="1" s="1"/>
  <c r="E63" i="1"/>
  <c r="H63" i="1" s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E59" i="1"/>
  <c r="E51" i="1"/>
  <c r="H51" i="1" s="1"/>
  <c r="E42" i="1"/>
  <c r="H42" i="1" s="1"/>
  <c r="E43" i="1"/>
  <c r="H43" i="1" s="1"/>
  <c r="E44" i="1"/>
  <c r="H44" i="1" s="1"/>
  <c r="E45" i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C12" i="1"/>
  <c r="G10" i="1" l="1"/>
  <c r="G160" i="1" s="1"/>
  <c r="H85" i="1"/>
  <c r="D85" i="1"/>
  <c r="D10" i="1"/>
  <c r="C10" i="1"/>
  <c r="C160" i="1" s="1"/>
  <c r="H10" i="1"/>
  <c r="E85" i="1"/>
  <c r="E10" i="1"/>
  <c r="E160" i="1" s="1"/>
  <c r="F160" i="1"/>
  <c r="H160" i="1" l="1"/>
  <c r="D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<sst xmlns="http://schemas.openxmlformats.org/spreadsheetml/2006/main" count="163" uniqueCount="90">
  <si>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</si>
  <si>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</si>
  <si>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</si>
  <si>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</si>
  <si>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</si>
  <si>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</si>
  <si>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</si>
  <si>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</si>
  <si>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</si>
  <si>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</si>
  <si>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</si>
  <si>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</si>
  <si>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</si>
  <si>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</si>
  <si>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</si>
  <si>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</si>
  <si>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</si>
  <si>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</si>
  <si>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</si>
  <si>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</si>
  <si>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</si>
  <si>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</si>
  <si>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</si>
  <si>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</si>
  <si>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</si>
  <si>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</si>
  <si>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</si>
  <si>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</si>
  <si>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</si>
  <si>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</si>
  <si>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</si>
  <si>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</si>
  <si>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</si>
  <si>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</si>
  <si>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</si>
  <si>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</si>
  <si>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</si>
  <si>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</si>
  <si>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</si>
  <si>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</si>
  <si>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</si>
  <si>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</si>
  <si>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</si>
  <si>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</si>
  <si>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</si>
  <si>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</si>
  <si>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</si>
  <si>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</si>
  <si>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</si>
  <si>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</si>
  <si>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</si>
  <si>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</si>
  <si>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</si>
  <si>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</si>
  <si>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</si>
  <si>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</si>
  <si>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</si>
  <si>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</si>
  <si>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</si>
  <si>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</si>
  <si>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</si>
  <si>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</si>
  <si>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</si>
  <si>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</si>
  <si>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</si>
  <si>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</si>
  <si>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</si>
  <si>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</si>
  <si>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</si>
  <si>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</si>
  <si>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</si>
  <si>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</si>
  <si>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</si>
  <si>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</si>
  <si>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</si>
  <si>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</si>
  <si>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</si>
  <si>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</si>
  <si>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</si>
  <si>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</si>
  <si>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</si>
  <si>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</si>
  <si>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</si>
  <si>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</si>
  <si>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</si>
  <si>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</si>
  <si>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</si>
  <si>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</si>
  <si>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DE CREEL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</si>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</sst>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910165</xdr:colOff>
      <xdr:row>167</xdr:row>
      <xdr:rowOff>56712</xdr:rowOff>
    </xdr:from>
    <xdr:to>
      <xdr:col>6</xdr:col>
      <xdr:colOff>814915</xdr:colOff>
      <xdr:row>170</xdr:row>
      <xdr:rowOff>42333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66" r="9961" b="21609"/>
        <a:stretch/>
      </xdr:blipFill>
      <xdr:spPr>
        <a:xfrm>
          <a:off x="4995332" y="33510629"/>
          <a:ext cx="2741083" cy="430121"/>
        </a:xfrm>
        <a:prstGeom prst="rect">
          <a:avLst/>
        </a:prstGeom>
      </xdr:spPr>
    </xdr:pic>
    <xdr:clientData/>
  </xdr:twoCellAnchor>
  <xdr:twoCellAnchor editAs="oneCell">
    <xdr:from>
      <xdr:col>1</xdr:col>
      <xdr:colOff>645583</xdr:colOff>
      <xdr:row>167</xdr:row>
      <xdr:rowOff>63499</xdr:rowOff>
    </xdr:from>
    <xdr:to>
      <xdr:col>2</xdr:col>
      <xdr:colOff>609576</xdr:colOff>
      <xdr:row>170</xdr:row>
      <xdr:rowOff>110998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" y="33517416"/>
          <a:ext cx="2842659" cy="49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147" zoomScale="90" zoomScaleNormal="90" zoomScaleSheetLayoutView="90" workbookViewId="0">
      <selection activeCell="H164" sqref="H16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7515108.3199999994</v>
      </c>
      <c r="D10" s="8">
        <f>SUM(D12,D20,D30,D40,D50,D60,D64,D73,D77)</f>
        <v>315520</v>
      </c>
      <c r="E10" s="24">
        <f t="shared" ref="E10:H10" si="0">SUM(E12,E20,E30,E40,E50,E60,E64,E73,E77)</f>
        <v>7830628.3200000003</v>
      </c>
      <c r="F10" s="8">
        <f t="shared" si="0"/>
        <v>7154195.7500000009</v>
      </c>
      <c r="G10" s="8">
        <f t="shared" si="0"/>
        <v>7119138.5699999994</v>
      </c>
      <c r="H10" s="24">
        <f t="shared" si="0"/>
        <v>676432.57000000007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1864849.16</v>
      </c>
      <c r="D12" s="7">
        <f>SUM(D13:D19)</f>
        <v>-33000</v>
      </c>
      <c r="E12" s="25">
        <f t="shared" ref="E12:H12" si="1">SUM(E13:E19)</f>
        <v>1831849.16</v>
      </c>
      <c r="F12" s="7">
        <f t="shared" si="1"/>
        <v>1652294.58</v>
      </c>
      <c r="G12" s="7">
        <f t="shared" si="1"/>
        <v>1652294.58</v>
      </c>
      <c r="H12" s="25">
        <f t="shared" si="1"/>
        <v>179554.5799999999</v>
      </c>
    </row>
    <row r="13" spans="2:9" ht="24" x14ac:dyDescent="0.2">
      <c r="B13" s="10" t="s">
        <v>14</v>
      </c>
      <c r="C13" s="22">
        <v>927295.2</v>
      </c>
      <c r="D13" s="22">
        <v>44650</v>
      </c>
      <c r="E13" s="26">
        <f>SUM(C13:D13)</f>
        <v>971945.2</v>
      </c>
      <c r="F13" s="23">
        <v>962726.93</v>
      </c>
      <c r="G13" s="23">
        <v>962726.93</v>
      </c>
      <c r="H13" s="30">
        <f>SUM(E13-F13)</f>
        <v>9218.2699999999022</v>
      </c>
    </row>
    <row r="14" spans="2:9" ht="23.1" customHeight="1" x14ac:dyDescent="0.2">
      <c r="B14" s="10" t="s">
        <v>15</v>
      </c>
      <c r="C14" s="22">
        <v>0</v>
      </c>
      <c r="D14" s="22">
        <v>68000</v>
      </c>
      <c r="E14" s="26">
        <f t="shared" ref="E14:E79" si="2">SUM(C14:D14)</f>
        <v>68000</v>
      </c>
      <c r="F14" s="23">
        <v>64087.1</v>
      </c>
      <c r="G14" s="23">
        <v>64087.1</v>
      </c>
      <c r="H14" s="30">
        <f t="shared" ref="H14:H79" si="3">SUM(E14-F14)</f>
        <v>3912.9000000000015</v>
      </c>
    </row>
    <row r="15" spans="2:9" x14ac:dyDescent="0.2">
      <c r="B15" s="10" t="s">
        <v>16</v>
      </c>
      <c r="C15" s="22">
        <v>454526.87</v>
      </c>
      <c r="D15" s="22">
        <v>85510</v>
      </c>
      <c r="E15" s="26">
        <f t="shared" si="2"/>
        <v>540036.87</v>
      </c>
      <c r="F15" s="23">
        <v>466747.2</v>
      </c>
      <c r="G15" s="23">
        <v>466747.2</v>
      </c>
      <c r="H15" s="30">
        <f t="shared" si="3"/>
        <v>73289.669999999984</v>
      </c>
    </row>
    <row r="16" spans="2:9" x14ac:dyDescent="0.2">
      <c r="B16" s="10" t="s">
        <v>17</v>
      </c>
      <c r="C16" s="22">
        <v>138819.96</v>
      </c>
      <c r="D16" s="22">
        <v>-42000</v>
      </c>
      <c r="E16" s="26">
        <f t="shared" si="2"/>
        <v>96819.959999999992</v>
      </c>
      <c r="F16" s="23">
        <v>25870.99</v>
      </c>
      <c r="G16" s="23">
        <v>25870.99</v>
      </c>
      <c r="H16" s="30">
        <f t="shared" si="3"/>
        <v>70948.969999999987</v>
      </c>
    </row>
    <row r="17" spans="2:8" x14ac:dyDescent="0.2">
      <c r="B17" s="10" t="s">
        <v>18</v>
      </c>
      <c r="C17" s="22">
        <v>127925.53</v>
      </c>
      <c r="D17" s="22">
        <v>15172</v>
      </c>
      <c r="E17" s="26">
        <f t="shared" si="2"/>
        <v>143097.53</v>
      </c>
      <c r="F17" s="23">
        <v>132862.35999999999</v>
      </c>
      <c r="G17" s="23">
        <v>132862.35999999999</v>
      </c>
      <c r="H17" s="30">
        <f t="shared" si="3"/>
        <v>10235.170000000013</v>
      </c>
    </row>
    <row r="18" spans="2:8" x14ac:dyDescent="0.2">
      <c r="B18" s="10" t="s">
        <v>19</v>
      </c>
      <c r="C18" s="22">
        <v>216281.60000000001</v>
      </c>
      <c r="D18" s="22">
        <v>-204332</v>
      </c>
      <c r="E18" s="26">
        <f t="shared" si="2"/>
        <v>11949.600000000006</v>
      </c>
      <c r="F18" s="23">
        <v>0</v>
      </c>
      <c r="G18" s="23">
        <v>0</v>
      </c>
      <c r="H18" s="30">
        <f t="shared" si="3"/>
        <v>11949.600000000006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893038.7</v>
      </c>
      <c r="D20" s="7">
        <f t="shared" ref="D20:H20" si="4">SUM(D21:D29)</f>
        <v>416820</v>
      </c>
      <c r="E20" s="25">
        <f t="shared" si="4"/>
        <v>1309858.7</v>
      </c>
      <c r="F20" s="7">
        <f t="shared" si="4"/>
        <v>1159519.53</v>
      </c>
      <c r="G20" s="7">
        <f t="shared" si="4"/>
        <v>1159088.58</v>
      </c>
      <c r="H20" s="25">
        <f t="shared" si="4"/>
        <v>150339.1699999999</v>
      </c>
    </row>
    <row r="21" spans="2:8" ht="24" x14ac:dyDescent="0.2">
      <c r="B21" s="10" t="s">
        <v>22</v>
      </c>
      <c r="C21" s="22">
        <v>44481.07</v>
      </c>
      <c r="D21" s="22">
        <v>41000</v>
      </c>
      <c r="E21" s="26">
        <f t="shared" si="2"/>
        <v>85481.07</v>
      </c>
      <c r="F21" s="23">
        <v>74627.03</v>
      </c>
      <c r="G21" s="23">
        <v>74627.03</v>
      </c>
      <c r="H21" s="30">
        <f t="shared" si="3"/>
        <v>10854.040000000008</v>
      </c>
    </row>
    <row r="22" spans="2:8" x14ac:dyDescent="0.2">
      <c r="B22" s="10" t="s">
        <v>23</v>
      </c>
      <c r="C22" s="22">
        <v>3568.97</v>
      </c>
      <c r="D22" s="22">
        <v>2200</v>
      </c>
      <c r="E22" s="26">
        <f t="shared" si="2"/>
        <v>5768.9699999999993</v>
      </c>
      <c r="F22" s="23">
        <v>3952.83</v>
      </c>
      <c r="G22" s="23">
        <v>3521.8</v>
      </c>
      <c r="H22" s="30">
        <f t="shared" si="3"/>
        <v>1816.1399999999994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25000</v>
      </c>
      <c r="D24" s="22">
        <v>-21900</v>
      </c>
      <c r="E24" s="26">
        <f t="shared" si="2"/>
        <v>3100</v>
      </c>
      <c r="F24" s="23">
        <v>3094.8</v>
      </c>
      <c r="G24" s="23">
        <v>3094.8</v>
      </c>
      <c r="H24" s="30">
        <f t="shared" si="3"/>
        <v>5.1999999999998181</v>
      </c>
    </row>
    <row r="25" spans="2:8" ht="23.45" customHeight="1" x14ac:dyDescent="0.2">
      <c r="B25" s="10" t="s">
        <v>26</v>
      </c>
      <c r="C25" s="22">
        <v>45000</v>
      </c>
      <c r="D25" s="22">
        <v>-15300</v>
      </c>
      <c r="E25" s="26">
        <f t="shared" si="2"/>
        <v>29700</v>
      </c>
      <c r="F25" s="23">
        <v>28156</v>
      </c>
      <c r="G25" s="23">
        <v>28156</v>
      </c>
      <c r="H25" s="30">
        <f t="shared" si="3"/>
        <v>1544</v>
      </c>
    </row>
    <row r="26" spans="2:8" x14ac:dyDescent="0.2">
      <c r="B26" s="10" t="s">
        <v>27</v>
      </c>
      <c r="C26" s="22">
        <v>234621.2</v>
      </c>
      <c r="D26" s="22">
        <v>63334.03</v>
      </c>
      <c r="E26" s="26">
        <f t="shared" si="2"/>
        <v>297955.23</v>
      </c>
      <c r="F26" s="23">
        <v>270637.34000000003</v>
      </c>
      <c r="G26" s="23">
        <v>270637.42</v>
      </c>
      <c r="H26" s="30">
        <f t="shared" si="3"/>
        <v>27317.889999999956</v>
      </c>
    </row>
    <row r="27" spans="2:8" ht="24" x14ac:dyDescent="0.2">
      <c r="B27" s="10" t="s">
        <v>28</v>
      </c>
      <c r="C27" s="22">
        <v>20504.57</v>
      </c>
      <c r="D27" s="22">
        <v>8700</v>
      </c>
      <c r="E27" s="26">
        <f t="shared" si="2"/>
        <v>29204.57</v>
      </c>
      <c r="F27" s="23">
        <v>24874.98</v>
      </c>
      <c r="G27" s="23">
        <v>24874.98</v>
      </c>
      <c r="H27" s="30">
        <f t="shared" si="3"/>
        <v>4329.59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519862.89</v>
      </c>
      <c r="D29" s="22">
        <v>338785.97</v>
      </c>
      <c r="E29" s="26">
        <f t="shared" si="2"/>
        <v>858648.86</v>
      </c>
      <c r="F29" s="23">
        <v>754176.55</v>
      </c>
      <c r="G29" s="23">
        <v>754176.55</v>
      </c>
      <c r="H29" s="30">
        <f t="shared" si="3"/>
        <v>104472.30999999994</v>
      </c>
    </row>
    <row r="30" spans="2:8" s="9" customFormat="1" ht="24" x14ac:dyDescent="0.2">
      <c r="B30" s="12" t="s">
        <v>31</v>
      </c>
      <c r="C30" s="7">
        <f>SUM(C31:C39)</f>
        <v>4177808.4000000004</v>
      </c>
      <c r="D30" s="7">
        <f t="shared" ref="D30:H30" si="5">SUM(D31:D39)</f>
        <v>-149460</v>
      </c>
      <c r="E30" s="25">
        <f t="shared" si="5"/>
        <v>4028348.4</v>
      </c>
      <c r="F30" s="7">
        <f t="shared" si="5"/>
        <v>3803120.61</v>
      </c>
      <c r="G30" s="7">
        <f t="shared" si="5"/>
        <v>3800010.6199999996</v>
      </c>
      <c r="H30" s="25">
        <f t="shared" si="5"/>
        <v>225227.79000000021</v>
      </c>
    </row>
    <row r="31" spans="2:8" x14ac:dyDescent="0.2">
      <c r="B31" s="10" t="s">
        <v>32</v>
      </c>
      <c r="C31" s="22">
        <v>3576532.64</v>
      </c>
      <c r="D31" s="22">
        <v>-643155</v>
      </c>
      <c r="E31" s="26">
        <f t="shared" si="2"/>
        <v>2933377.64</v>
      </c>
      <c r="F31" s="23">
        <v>2834430.38</v>
      </c>
      <c r="G31" s="23">
        <v>2834430.38</v>
      </c>
      <c r="H31" s="30">
        <f t="shared" si="3"/>
        <v>98947.260000000242</v>
      </c>
    </row>
    <row r="32" spans="2:8" x14ac:dyDescent="0.2">
      <c r="B32" s="10" t="s">
        <v>33</v>
      </c>
      <c r="C32" s="22">
        <v>0</v>
      </c>
      <c r="D32" s="22">
        <v>15000</v>
      </c>
      <c r="E32" s="26">
        <f t="shared" si="2"/>
        <v>15000</v>
      </c>
      <c r="F32" s="23">
        <v>14821</v>
      </c>
      <c r="G32" s="23">
        <v>14821</v>
      </c>
      <c r="H32" s="30">
        <f t="shared" si="3"/>
        <v>179</v>
      </c>
    </row>
    <row r="33" spans="2:8" ht="24" x14ac:dyDescent="0.2">
      <c r="B33" s="10" t="s">
        <v>34</v>
      </c>
      <c r="C33" s="22">
        <v>50645.99</v>
      </c>
      <c r="D33" s="22">
        <v>290000</v>
      </c>
      <c r="E33" s="26">
        <f t="shared" si="2"/>
        <v>340645.99</v>
      </c>
      <c r="F33" s="23">
        <v>312971.49</v>
      </c>
      <c r="G33" s="23">
        <v>312971.49</v>
      </c>
      <c r="H33" s="30">
        <f t="shared" si="3"/>
        <v>27674.5</v>
      </c>
    </row>
    <row r="34" spans="2:8" ht="24.6" customHeight="1" x14ac:dyDescent="0.2">
      <c r="B34" s="10" t="s">
        <v>35</v>
      </c>
      <c r="C34" s="22">
        <v>37279.85</v>
      </c>
      <c r="D34" s="22">
        <v>110655</v>
      </c>
      <c r="E34" s="26">
        <f t="shared" si="2"/>
        <v>147934.85</v>
      </c>
      <c r="F34" s="23">
        <v>133042.66</v>
      </c>
      <c r="G34" s="23">
        <v>129932.67</v>
      </c>
      <c r="H34" s="30">
        <f t="shared" si="3"/>
        <v>14892.190000000002</v>
      </c>
    </row>
    <row r="35" spans="2:8" ht="24" x14ac:dyDescent="0.2">
      <c r="B35" s="10" t="s">
        <v>36</v>
      </c>
      <c r="C35" s="22">
        <v>130458.42</v>
      </c>
      <c r="D35" s="22">
        <v>389200</v>
      </c>
      <c r="E35" s="26">
        <f t="shared" si="2"/>
        <v>519658.42</v>
      </c>
      <c r="F35" s="23">
        <v>474757.44</v>
      </c>
      <c r="G35" s="23">
        <v>474757.44</v>
      </c>
      <c r="H35" s="30">
        <f t="shared" si="3"/>
        <v>44900.979999999981</v>
      </c>
    </row>
    <row r="36" spans="2:8" ht="24" x14ac:dyDescent="0.2">
      <c r="B36" s="10" t="s">
        <v>37</v>
      </c>
      <c r="C36" s="22">
        <v>12001.65</v>
      </c>
      <c r="D36" s="22">
        <v>0</v>
      </c>
      <c r="E36" s="26">
        <f t="shared" si="2"/>
        <v>12001.65</v>
      </c>
      <c r="F36" s="23">
        <v>7056.05</v>
      </c>
      <c r="G36" s="23">
        <v>7056.05</v>
      </c>
      <c r="H36" s="30">
        <f t="shared" si="3"/>
        <v>4945.5999999999995</v>
      </c>
    </row>
    <row r="37" spans="2:8" x14ac:dyDescent="0.2">
      <c r="B37" s="10" t="s">
        <v>38</v>
      </c>
      <c r="C37" s="22">
        <v>55456.19</v>
      </c>
      <c r="D37" s="22">
        <v>-15000</v>
      </c>
      <c r="E37" s="26">
        <f t="shared" si="2"/>
        <v>40456.19</v>
      </c>
      <c r="F37" s="23">
        <v>25793.59</v>
      </c>
      <c r="G37" s="23">
        <v>25793.59</v>
      </c>
      <c r="H37" s="30">
        <f t="shared" si="3"/>
        <v>14662.600000000002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315433.65999999997</v>
      </c>
      <c r="D39" s="22">
        <v>-296160</v>
      </c>
      <c r="E39" s="26">
        <f t="shared" si="2"/>
        <v>19273.659999999974</v>
      </c>
      <c r="F39" s="23">
        <v>248</v>
      </c>
      <c r="G39" s="23">
        <v>248</v>
      </c>
      <c r="H39" s="30">
        <f t="shared" si="3"/>
        <v>19025.659999999974</v>
      </c>
    </row>
    <row r="40" spans="2:8" s="9" customFormat="1" ht="25.5" customHeight="1" x14ac:dyDescent="0.2">
      <c r="B40" s="12" t="s">
        <v>41</v>
      </c>
      <c r="C40" s="7">
        <f>SUM(C41:C49)</f>
        <v>266412.06</v>
      </c>
      <c r="D40" s="7">
        <f t="shared" ref="D40:H40" si="6">SUM(D41:D49)</f>
        <v>391160</v>
      </c>
      <c r="E40" s="25">
        <f t="shared" si="6"/>
        <v>657572.06000000006</v>
      </c>
      <c r="F40" s="7">
        <f t="shared" si="6"/>
        <v>539261.03</v>
      </c>
      <c r="G40" s="7">
        <f t="shared" si="6"/>
        <v>507744.79</v>
      </c>
      <c r="H40" s="25">
        <f t="shared" si="6"/>
        <v>118311.03000000003</v>
      </c>
    </row>
    <row r="41" spans="2:8" ht="24" x14ac:dyDescent="0.2">
      <c r="B41" s="10" t="s">
        <v>42</v>
      </c>
      <c r="C41" s="22">
        <v>266412.06</v>
      </c>
      <c r="D41" s="22">
        <v>391160</v>
      </c>
      <c r="E41" s="26">
        <f t="shared" si="2"/>
        <v>657572.06000000006</v>
      </c>
      <c r="F41" s="23">
        <v>539261.03</v>
      </c>
      <c r="G41" s="23">
        <v>507744.79</v>
      </c>
      <c r="H41" s="30">
        <f t="shared" si="3"/>
        <v>118311.03000000003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313000</v>
      </c>
      <c r="D50" s="7">
        <f t="shared" ref="D50:H50" si="7">SUM(D51:D59)</f>
        <v>-310000</v>
      </c>
      <c r="E50" s="25">
        <f t="shared" si="7"/>
        <v>3000</v>
      </c>
      <c r="F50" s="7">
        <f t="shared" si="7"/>
        <v>0</v>
      </c>
      <c r="G50" s="7">
        <f t="shared" si="7"/>
        <v>0</v>
      </c>
      <c r="H50" s="25">
        <f t="shared" si="7"/>
        <v>3000</v>
      </c>
    </row>
    <row r="51" spans="2:8" x14ac:dyDescent="0.2">
      <c r="B51" s="10" t="s">
        <v>52</v>
      </c>
      <c r="C51" s="22">
        <v>3000</v>
      </c>
      <c r="D51" s="22">
        <v>0</v>
      </c>
      <c r="E51" s="26">
        <f t="shared" si="2"/>
        <v>3000</v>
      </c>
      <c r="F51" s="23">
        <v>0</v>
      </c>
      <c r="G51" s="23">
        <v>0</v>
      </c>
      <c r="H51" s="30">
        <f t="shared" si="3"/>
        <v>3000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310000</v>
      </c>
      <c r="D56" s="22">
        <v>-310000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1682674.19</v>
      </c>
      <c r="E85" s="27">
        <f t="shared" si="14"/>
        <v>1682674.19</v>
      </c>
      <c r="F85" s="15">
        <f t="shared" si="14"/>
        <v>0</v>
      </c>
      <c r="G85" s="15">
        <f t="shared" si="14"/>
        <v>0</v>
      </c>
      <c r="H85" s="27">
        <f t="shared" si="14"/>
        <v>1682674.19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48910</v>
      </c>
      <c r="E94" s="25">
        <f t="shared" si="18"/>
        <v>48910</v>
      </c>
      <c r="F94" s="7">
        <f t="shared" si="18"/>
        <v>0</v>
      </c>
      <c r="G94" s="7">
        <f t="shared" si="18"/>
        <v>0</v>
      </c>
      <c r="H94" s="25">
        <f t="shared" si="18"/>
        <v>48910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48910</v>
      </c>
      <c r="E103" s="26">
        <f t="shared" si="17"/>
        <v>48910</v>
      </c>
      <c r="F103" s="23">
        <v>0</v>
      </c>
      <c r="G103" s="23">
        <v>0</v>
      </c>
      <c r="H103" s="30">
        <f t="shared" si="16"/>
        <v>48910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1633764.19</v>
      </c>
      <c r="E124" s="25">
        <f t="shared" si="21"/>
        <v>1633764.19</v>
      </c>
      <c r="F124" s="7">
        <f t="shared" si="21"/>
        <v>0</v>
      </c>
      <c r="G124" s="7">
        <f t="shared" si="21"/>
        <v>0</v>
      </c>
      <c r="H124" s="25">
        <f t="shared" si="21"/>
        <v>1633764.19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1633764.19</v>
      </c>
      <c r="E132" s="26">
        <f t="shared" si="17"/>
        <v>1633764.19</v>
      </c>
      <c r="F132" s="23">
        <v>0</v>
      </c>
      <c r="G132" s="22">
        <v>0</v>
      </c>
      <c r="H132" s="30">
        <f t="shared" si="16"/>
        <v>1633764.19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7515108.3199999994</v>
      </c>
      <c r="D160" s="21">
        <f t="shared" ref="D160:G160" si="28">SUM(D10,D85)</f>
        <v>1998194.19</v>
      </c>
      <c r="E160" s="28">
        <f>SUM(E10,E85)</f>
        <v>9513302.5099999998</v>
      </c>
      <c r="F160" s="21">
        <f t="shared" si="28"/>
        <v>7154195.7500000009</v>
      </c>
      <c r="G160" s="21">
        <f t="shared" si="28"/>
        <v>7119138.5699999994</v>
      </c>
      <c r="H160" s="28">
        <f>SUM(H10,H85)</f>
        <v>2359106.7599999998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2024-02-02T23:29:03Z</cp:lastPrinted>
  <dcterms:created xsi:type="dcterms:W3CDTF">2020-01-08T21:14:59Z</dcterms:created>
  <dcterms:modified xsi:type="dcterms:W3CDTF">2024-02-02T23:33:42Z</dcterms:modified>
</cp:coreProperties>
</file>