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1840" windowHeight="13020"/>
  </bookViews>
  <sheets>
    <sheet name="EAEPED_OG" sheetId="1" r:id="rId1"/>
  </sheets>
  <definedNames>
    <definedName name="_xlnm.Print_Area" localSheetId="0">EAEPED_OG!$B$2:$H$173</definedName>
    <definedName name="_xlnm.Print_Titles" localSheetId="0">EAEPED_OG!$7:$8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0" i="1"/>
  <c r="H81" i="1"/>
  <c r="H82" i="1"/>
  <c r="H83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53" i="1"/>
  <c r="H54" i="1"/>
  <c r="H55" i="1"/>
  <c r="H57" i="1"/>
  <c r="H58" i="1"/>
  <c r="H59" i="1"/>
  <c r="H42" i="1"/>
  <c r="H45" i="1"/>
  <c r="H46" i="1"/>
  <c r="H49" i="1"/>
  <c r="H41" i="1"/>
  <c r="H32" i="1"/>
  <c r="H35" i="1"/>
  <c r="H36" i="1"/>
  <c r="H39" i="1"/>
  <c r="H31" i="1"/>
  <c r="H21" i="1"/>
  <c r="H16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0" i="1"/>
  <c r="E81" i="1"/>
  <c r="E82" i="1"/>
  <c r="E83" i="1"/>
  <c r="E84" i="1"/>
  <c r="H84" i="1" s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H52" i="1" s="1"/>
  <c r="E53" i="1"/>
  <c r="E54" i="1"/>
  <c r="E55" i="1"/>
  <c r="E56" i="1"/>
  <c r="H56" i="1" s="1"/>
  <c r="E57" i="1"/>
  <c r="E58" i="1"/>
  <c r="E59" i="1"/>
  <c r="E51" i="1"/>
  <c r="H51" i="1" s="1"/>
  <c r="E42" i="1"/>
  <c r="E43" i="1"/>
  <c r="H43" i="1" s="1"/>
  <c r="E44" i="1"/>
  <c r="H44" i="1" s="1"/>
  <c r="E45" i="1"/>
  <c r="E46" i="1"/>
  <c r="E47" i="1"/>
  <c r="H47" i="1" s="1"/>
  <c r="E48" i="1"/>
  <c r="H48" i="1" s="1"/>
  <c r="E49" i="1"/>
  <c r="E41" i="1"/>
  <c r="E32" i="1"/>
  <c r="E33" i="1"/>
  <c r="H33" i="1" s="1"/>
  <c r="E34" i="1"/>
  <c r="H34" i="1" s="1"/>
  <c r="E35" i="1"/>
  <c r="E36" i="1"/>
  <c r="E37" i="1"/>
  <c r="H37" i="1" s="1"/>
  <c r="E38" i="1"/>
  <c r="H38" i="1" s="1"/>
  <c r="E39" i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E14" i="1"/>
  <c r="H14" i="1" s="1"/>
  <c r="E15" i="1"/>
  <c r="H15" i="1" s="1"/>
  <c r="E16" i="1"/>
  <c r="E17" i="1"/>
  <c r="H17" i="1" s="1"/>
  <c r="E18" i="1"/>
  <c r="H18" i="1" s="1"/>
  <c r="E19" i="1"/>
  <c r="H19" i="1" s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C10" i="1" s="1"/>
  <c r="C160" i="1" s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F160" i="1" s="1"/>
  <c r="D10" i="1"/>
  <c r="D160" i="1" s="1"/>
  <c r="G10" i="1"/>
  <c r="G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<sst xmlns="http://schemas.openxmlformats.org/spreadsheetml/2006/main" count="163" uniqueCount="90">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</sst>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1904999</xdr:colOff>
      <xdr:row>166</xdr:row>
      <xdr:rowOff>42333</xdr:rowOff>
    </xdr:from>
    <xdr:to>
      <xdr:col>6</xdr:col>
      <xdr:colOff>1075002</xdr:colOff>
      <xdr:row>172</xdr:row>
      <xdr:rowOff>135466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4" y="34284708"/>
          <a:ext cx="6885253" cy="1045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="60" zoomScaleNormal="90" workbookViewId="0">
      <selection activeCell="F163" sqref="F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7.5703125" style="1" customWidth="1"/>
    <col min="4" max="4" width="18.140625" style="1" customWidth="1"/>
    <col min="5" max="5" width="18" style="1" customWidth="1"/>
    <col min="6" max="6" width="18.7109375" style="1" customWidth="1"/>
    <col min="7" max="7" width="18" style="1" customWidth="1"/>
    <col min="8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7" customHeight="1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138930808</v>
      </c>
      <c r="D10" s="8">
        <f>SUM(D12,D20,D30,D40,D50,D60,D64,D73,D77)</f>
        <v>57021452.620000005</v>
      </c>
      <c r="E10" s="24">
        <f t="shared" ref="E10:H10" si="0">SUM(E12,E20,E30,E40,E50,E60,E64,E73,E77)</f>
        <v>195952260.62</v>
      </c>
      <c r="F10" s="8">
        <f t="shared" si="0"/>
        <v>195952260.62</v>
      </c>
      <c r="G10" s="8">
        <f t="shared" si="0"/>
        <v>195594385.25</v>
      </c>
      <c r="H10" s="24">
        <f t="shared" si="0"/>
        <v>7.2541297413408756E-9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53320344.290000007</v>
      </c>
      <c r="D12" s="7">
        <f>SUM(D13:D19)</f>
        <v>-1266206.95</v>
      </c>
      <c r="E12" s="25">
        <f t="shared" ref="E12:H12" si="1">SUM(E13:E19)</f>
        <v>52054137.340000004</v>
      </c>
      <c r="F12" s="7">
        <f t="shared" si="1"/>
        <v>52054137.340000004</v>
      </c>
      <c r="G12" s="7">
        <f t="shared" si="1"/>
        <v>52054137.340000004</v>
      </c>
      <c r="H12" s="25">
        <f t="shared" si="1"/>
        <v>0</v>
      </c>
    </row>
    <row r="13" spans="2:9" ht="24" x14ac:dyDescent="0.2">
      <c r="B13" s="10" t="s">
        <v>14</v>
      </c>
      <c r="C13" s="22">
        <v>22986164.649999999</v>
      </c>
      <c r="D13" s="22">
        <v>714185.39</v>
      </c>
      <c r="E13" s="26">
        <f>SUM(C13:D13)</f>
        <v>23700350.039999999</v>
      </c>
      <c r="F13" s="23">
        <v>23700350.039999999</v>
      </c>
      <c r="G13" s="23">
        <v>23700350.039999999</v>
      </c>
      <c r="H13" s="30">
        <f>SUM(E13-F13)</f>
        <v>0</v>
      </c>
    </row>
    <row r="14" spans="2:9" ht="23.1" customHeight="1" x14ac:dyDescent="0.2">
      <c r="B14" s="10" t="s">
        <v>15</v>
      </c>
      <c r="C14" s="22">
        <v>475440</v>
      </c>
      <c r="D14" s="22">
        <v>-96802.64</v>
      </c>
      <c r="E14" s="26">
        <f t="shared" ref="E14:E79" si="2">SUM(C14:D14)</f>
        <v>378637.36</v>
      </c>
      <c r="F14" s="23">
        <v>378637.36</v>
      </c>
      <c r="G14" s="23">
        <v>378637.36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24145812.52</v>
      </c>
      <c r="D15" s="22">
        <v>-1043363.36</v>
      </c>
      <c r="E15" s="26">
        <f t="shared" si="2"/>
        <v>23102449.16</v>
      </c>
      <c r="F15" s="23">
        <v>23102449.16</v>
      </c>
      <c r="G15" s="23">
        <v>23102449.16</v>
      </c>
      <c r="H15" s="30">
        <f t="shared" si="3"/>
        <v>0</v>
      </c>
    </row>
    <row r="16" spans="2:9" x14ac:dyDescent="0.2">
      <c r="B16" s="10" t="s">
        <v>17</v>
      </c>
      <c r="C16" s="22">
        <v>3618093.92</v>
      </c>
      <c r="D16" s="22">
        <v>-1295259.8899999999</v>
      </c>
      <c r="E16" s="26">
        <f t="shared" si="2"/>
        <v>2322834.0300000003</v>
      </c>
      <c r="F16" s="23">
        <v>2322834.0300000003</v>
      </c>
      <c r="G16" s="23">
        <v>2322834.0299999998</v>
      </c>
      <c r="H16" s="30">
        <f t="shared" si="3"/>
        <v>0</v>
      </c>
    </row>
    <row r="17" spans="2:8" x14ac:dyDescent="0.2">
      <c r="B17" s="10" t="s">
        <v>18</v>
      </c>
      <c r="C17" s="22">
        <v>1838833.2</v>
      </c>
      <c r="D17" s="22">
        <v>411033.55</v>
      </c>
      <c r="E17" s="26">
        <f t="shared" si="2"/>
        <v>2249866.75</v>
      </c>
      <c r="F17" s="23">
        <v>2249866.75</v>
      </c>
      <c r="G17" s="23">
        <v>2249866.75</v>
      </c>
      <c r="H17" s="30">
        <f t="shared" si="3"/>
        <v>0</v>
      </c>
    </row>
    <row r="18" spans="2:8" x14ac:dyDescent="0.2">
      <c r="B18" s="10" t="s">
        <v>19</v>
      </c>
      <c r="C18" s="22"/>
      <c r="D18" s="22"/>
      <c r="E18" s="26">
        <f t="shared" si="2"/>
        <v>0</v>
      </c>
      <c r="F18" s="23">
        <v>0</v>
      </c>
      <c r="G18" s="23"/>
      <c r="H18" s="30">
        <f t="shared" si="3"/>
        <v>0</v>
      </c>
    </row>
    <row r="19" spans="2:8" x14ac:dyDescent="0.2">
      <c r="B19" s="10" t="s">
        <v>20</v>
      </c>
      <c r="C19" s="22">
        <v>256000</v>
      </c>
      <c r="D19" s="22">
        <v>44000</v>
      </c>
      <c r="E19" s="26">
        <f t="shared" si="2"/>
        <v>300000</v>
      </c>
      <c r="F19" s="23">
        <v>300000</v>
      </c>
      <c r="G19" s="23">
        <v>300000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8570500</v>
      </c>
      <c r="D20" s="7">
        <f t="shared" ref="D20:H20" si="4">SUM(D21:D29)</f>
        <v>4899665.2000000011</v>
      </c>
      <c r="E20" s="25">
        <f t="shared" si="4"/>
        <v>13470165.200000001</v>
      </c>
      <c r="F20" s="7">
        <f t="shared" si="4"/>
        <v>13470165.200000001</v>
      </c>
      <c r="G20" s="7">
        <f t="shared" si="4"/>
        <v>13424780.460000001</v>
      </c>
      <c r="H20" s="25">
        <f t="shared" si="4"/>
        <v>7.2759576141834259E-12</v>
      </c>
    </row>
    <row r="21" spans="2:8" ht="24" x14ac:dyDescent="0.2">
      <c r="B21" s="10" t="s">
        <v>22</v>
      </c>
      <c r="C21" s="22">
        <v>360000</v>
      </c>
      <c r="D21" s="22">
        <v>161688.65</v>
      </c>
      <c r="E21" s="26">
        <f t="shared" si="2"/>
        <v>521688.65</v>
      </c>
      <c r="F21" s="23">
        <v>521688.65</v>
      </c>
      <c r="G21" s="23">
        <v>520205.9</v>
      </c>
      <c r="H21" s="30">
        <f t="shared" si="3"/>
        <v>0</v>
      </c>
    </row>
    <row r="22" spans="2:8" x14ac:dyDescent="0.2">
      <c r="B22" s="10" t="s">
        <v>23</v>
      </c>
      <c r="C22" s="22">
        <v>167500</v>
      </c>
      <c r="D22" s="22">
        <v>25564.54</v>
      </c>
      <c r="E22" s="26">
        <f t="shared" si="2"/>
        <v>193064.54</v>
      </c>
      <c r="F22" s="23">
        <v>193064.54</v>
      </c>
      <c r="G22" s="23">
        <v>191048.99</v>
      </c>
      <c r="H22" s="30">
        <f t="shared" si="3"/>
        <v>0</v>
      </c>
    </row>
    <row r="23" spans="2:8" ht="24" x14ac:dyDescent="0.2">
      <c r="B23" s="10" t="s">
        <v>24</v>
      </c>
      <c r="C23" s="22">
        <v>7000000</v>
      </c>
      <c r="D23" s="22">
        <v>4749554</v>
      </c>
      <c r="E23" s="26">
        <f t="shared" si="2"/>
        <v>11749554</v>
      </c>
      <c r="F23" s="23">
        <v>11749554</v>
      </c>
      <c r="G23" s="23">
        <v>11749554</v>
      </c>
      <c r="H23" s="30">
        <f t="shared" si="3"/>
        <v>0</v>
      </c>
    </row>
    <row r="24" spans="2:8" ht="24" x14ac:dyDescent="0.2">
      <c r="B24" s="10" t="s">
        <v>25</v>
      </c>
      <c r="C24" s="22">
        <v>34000</v>
      </c>
      <c r="D24" s="22">
        <v>31311.9</v>
      </c>
      <c r="E24" s="26">
        <f t="shared" si="2"/>
        <v>65311.9</v>
      </c>
      <c r="F24" s="23">
        <v>65311.9</v>
      </c>
      <c r="G24" s="23">
        <v>65311.9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80000</v>
      </c>
      <c r="D25" s="22">
        <v>-72801.179999999993</v>
      </c>
      <c r="E25" s="26">
        <f t="shared" si="2"/>
        <v>7198.820000000007</v>
      </c>
      <c r="F25" s="23">
        <v>7198.82</v>
      </c>
      <c r="G25" s="23">
        <v>7198.82</v>
      </c>
      <c r="H25" s="30">
        <f t="shared" si="3"/>
        <v>7.2759576141834259E-12</v>
      </c>
    </row>
    <row r="26" spans="2:8" x14ac:dyDescent="0.2">
      <c r="B26" s="10" t="s">
        <v>27</v>
      </c>
      <c r="C26" s="22">
        <v>751000</v>
      </c>
      <c r="D26" s="22">
        <v>-306105.3</v>
      </c>
      <c r="E26" s="26">
        <f t="shared" si="2"/>
        <v>444894.7</v>
      </c>
      <c r="F26" s="23">
        <v>444894.7</v>
      </c>
      <c r="G26" s="23">
        <v>444894.7</v>
      </c>
      <c r="H26" s="30">
        <f t="shared" si="3"/>
        <v>0</v>
      </c>
    </row>
    <row r="27" spans="2:8" ht="24" x14ac:dyDescent="0.2">
      <c r="B27" s="10" t="s">
        <v>28</v>
      </c>
      <c r="C27" s="22">
        <v>80000</v>
      </c>
      <c r="D27" s="22">
        <v>42073.63</v>
      </c>
      <c r="E27" s="26">
        <f t="shared" si="2"/>
        <v>122073.63</v>
      </c>
      <c r="F27" s="23">
        <v>122073.63</v>
      </c>
      <c r="G27" s="23">
        <v>122073.63</v>
      </c>
      <c r="H27" s="30">
        <f t="shared" si="3"/>
        <v>0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6.1" customHeight="1" x14ac:dyDescent="0.2">
      <c r="B29" s="10" t="s">
        <v>30</v>
      </c>
      <c r="C29" s="22">
        <v>98000</v>
      </c>
      <c r="D29" s="22">
        <v>268378.96000000002</v>
      </c>
      <c r="E29" s="26">
        <f t="shared" si="2"/>
        <v>366378.96</v>
      </c>
      <c r="F29" s="23">
        <v>366378.96</v>
      </c>
      <c r="G29" s="23">
        <v>324492.52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7165000</v>
      </c>
      <c r="D30" s="7">
        <f t="shared" ref="D30:H30" si="5">SUM(D31:D39)</f>
        <v>-1011939.4400000001</v>
      </c>
      <c r="E30" s="25">
        <f t="shared" si="5"/>
        <v>6153060.5599999996</v>
      </c>
      <c r="F30" s="7">
        <f t="shared" si="5"/>
        <v>6153060.5599999996</v>
      </c>
      <c r="G30" s="7">
        <f t="shared" si="5"/>
        <v>5962031.1699999999</v>
      </c>
      <c r="H30" s="25">
        <f t="shared" si="5"/>
        <v>2.9103830456733704E-11</v>
      </c>
    </row>
    <row r="31" spans="2:8" x14ac:dyDescent="0.2">
      <c r="B31" s="10" t="s">
        <v>32</v>
      </c>
      <c r="C31" s="22">
        <v>192000</v>
      </c>
      <c r="D31" s="22">
        <v>24097.360000000001</v>
      </c>
      <c r="E31" s="26">
        <f t="shared" si="2"/>
        <v>216097.36</v>
      </c>
      <c r="F31" s="23">
        <v>216097.36</v>
      </c>
      <c r="G31" s="23">
        <v>216097.36</v>
      </c>
      <c r="H31" s="30">
        <f t="shared" si="3"/>
        <v>0</v>
      </c>
    </row>
    <row r="32" spans="2:8" x14ac:dyDescent="0.2">
      <c r="B32" s="10" t="s">
        <v>33</v>
      </c>
      <c r="C32" s="22">
        <v>285000</v>
      </c>
      <c r="D32" s="22">
        <v>145595.15</v>
      </c>
      <c r="E32" s="26">
        <f t="shared" si="2"/>
        <v>430595.15</v>
      </c>
      <c r="F32" s="23">
        <v>430595.15</v>
      </c>
      <c r="G32" s="23">
        <v>414761.15</v>
      </c>
      <c r="H32" s="30">
        <f t="shared" si="3"/>
        <v>0</v>
      </c>
    </row>
    <row r="33" spans="2:8" ht="24" x14ac:dyDescent="0.2">
      <c r="B33" s="10" t="s">
        <v>34</v>
      </c>
      <c r="C33" s="22">
        <v>3230000</v>
      </c>
      <c r="D33" s="22">
        <v>-1137097.45</v>
      </c>
      <c r="E33" s="26">
        <f t="shared" si="2"/>
        <v>2092902.55</v>
      </c>
      <c r="F33" s="23">
        <v>2092902.55</v>
      </c>
      <c r="G33" s="23">
        <v>1917707.16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360000</v>
      </c>
      <c r="D34" s="22">
        <v>172829.83</v>
      </c>
      <c r="E34" s="26">
        <f t="shared" si="2"/>
        <v>532829.82999999996</v>
      </c>
      <c r="F34" s="23">
        <v>532829.82999999996</v>
      </c>
      <c r="G34" s="23">
        <v>532829.82999999996</v>
      </c>
      <c r="H34" s="30">
        <f t="shared" si="3"/>
        <v>0</v>
      </c>
    </row>
    <row r="35" spans="2:8" ht="24" x14ac:dyDescent="0.2">
      <c r="B35" s="10" t="s">
        <v>36</v>
      </c>
      <c r="C35" s="22">
        <v>868000</v>
      </c>
      <c r="D35" s="22">
        <v>-58680.56</v>
      </c>
      <c r="E35" s="26">
        <f t="shared" si="2"/>
        <v>809319.44</v>
      </c>
      <c r="F35" s="23">
        <v>809319.44</v>
      </c>
      <c r="G35" s="23">
        <v>809319.44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17812.96</v>
      </c>
      <c r="E36" s="26">
        <f t="shared" si="2"/>
        <v>17812.96</v>
      </c>
      <c r="F36" s="23">
        <v>17812.96</v>
      </c>
      <c r="G36" s="23">
        <v>17812.96</v>
      </c>
      <c r="H36" s="30">
        <f t="shared" si="3"/>
        <v>0</v>
      </c>
    </row>
    <row r="37" spans="2:8" x14ac:dyDescent="0.2">
      <c r="B37" s="10" t="s">
        <v>38</v>
      </c>
      <c r="C37" s="22">
        <v>1520000</v>
      </c>
      <c r="D37" s="22">
        <v>141711.43</v>
      </c>
      <c r="E37" s="26">
        <f t="shared" si="2"/>
        <v>1661711.43</v>
      </c>
      <c r="F37" s="23">
        <v>1661711.43</v>
      </c>
      <c r="G37" s="23">
        <v>1661711.43</v>
      </c>
      <c r="H37" s="30">
        <f t="shared" si="3"/>
        <v>0</v>
      </c>
    </row>
    <row r="38" spans="2:8" x14ac:dyDescent="0.2">
      <c r="B38" s="10" t="s">
        <v>39</v>
      </c>
      <c r="C38" s="22">
        <v>400000</v>
      </c>
      <c r="D38" s="22">
        <v>-204029.74</v>
      </c>
      <c r="E38" s="26">
        <f t="shared" si="2"/>
        <v>195970.26</v>
      </c>
      <c r="F38" s="23">
        <v>195970.26</v>
      </c>
      <c r="G38" s="23">
        <v>195970.26</v>
      </c>
      <c r="H38" s="30">
        <f t="shared" si="3"/>
        <v>0</v>
      </c>
    </row>
    <row r="39" spans="2:8" x14ac:dyDescent="0.2">
      <c r="B39" s="10" t="s">
        <v>40</v>
      </c>
      <c r="C39" s="22">
        <v>310000</v>
      </c>
      <c r="D39" s="22">
        <v>-114178.42</v>
      </c>
      <c r="E39" s="26">
        <f t="shared" si="2"/>
        <v>195821.58000000002</v>
      </c>
      <c r="F39" s="23">
        <v>195821.58</v>
      </c>
      <c r="G39" s="23">
        <v>195821.58</v>
      </c>
      <c r="H39" s="30">
        <f t="shared" si="3"/>
        <v>2.9103830456733704E-11</v>
      </c>
    </row>
    <row r="40" spans="2:8" s="9" customFormat="1" ht="25.5" customHeight="1" x14ac:dyDescent="0.2">
      <c r="B40" s="12" t="s">
        <v>41</v>
      </c>
      <c r="C40" s="7">
        <f>SUM(C41:C49)</f>
        <v>3397973.32</v>
      </c>
      <c r="D40" s="7">
        <f t="shared" ref="D40:H40" si="6">SUM(D41:D49)</f>
        <v>27821597.540000003</v>
      </c>
      <c r="E40" s="25">
        <f t="shared" si="6"/>
        <v>31219570.859999999</v>
      </c>
      <c r="F40" s="7">
        <f t="shared" si="6"/>
        <v>31219570.859999999</v>
      </c>
      <c r="G40" s="7">
        <f t="shared" si="6"/>
        <v>31205570.859999999</v>
      </c>
      <c r="H40" s="25">
        <f t="shared" si="6"/>
        <v>0</v>
      </c>
    </row>
    <row r="41" spans="2:8" ht="24" x14ac:dyDescent="0.2">
      <c r="B41" s="10" t="s">
        <v>42</v>
      </c>
      <c r="C41" s="22">
        <v>147973.32</v>
      </c>
      <c r="D41" s="22">
        <v>-61393.33</v>
      </c>
      <c r="E41" s="26">
        <f t="shared" si="2"/>
        <v>86579.99</v>
      </c>
      <c r="F41" s="23">
        <v>86579.99</v>
      </c>
      <c r="G41" s="23">
        <v>86579.99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/>
      <c r="D43" s="22"/>
      <c r="E43" s="26">
        <f t="shared" si="2"/>
        <v>0</v>
      </c>
      <c r="F43" s="23"/>
      <c r="G43" s="23"/>
      <c r="H43" s="30">
        <f t="shared" si="3"/>
        <v>0</v>
      </c>
    </row>
    <row r="44" spans="2:8" x14ac:dyDescent="0.2">
      <c r="B44" s="10" t="s">
        <v>45</v>
      </c>
      <c r="C44" s="22">
        <v>3000000</v>
      </c>
      <c r="D44" s="22">
        <v>27607530.710000001</v>
      </c>
      <c r="E44" s="26">
        <f t="shared" si="2"/>
        <v>30607530.710000001</v>
      </c>
      <c r="F44" s="23">
        <v>30607530.710000001</v>
      </c>
      <c r="G44" s="23">
        <v>30607530.710000001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282908.15999999997</v>
      </c>
      <c r="E45" s="26">
        <f t="shared" si="2"/>
        <v>282908.15999999997</v>
      </c>
      <c r="F45" s="23">
        <v>282908.15999999997</v>
      </c>
      <c r="G45" s="23">
        <v>282908.15999999997</v>
      </c>
      <c r="H45" s="30">
        <f t="shared" si="3"/>
        <v>0</v>
      </c>
    </row>
    <row r="46" spans="2:8" ht="24" x14ac:dyDescent="0.2">
      <c r="B46" s="10" t="s">
        <v>47</v>
      </c>
      <c r="C46" s="22"/>
      <c r="D46" s="22"/>
      <c r="E46" s="26">
        <f t="shared" si="2"/>
        <v>0</v>
      </c>
      <c r="F46" s="23"/>
      <c r="G46" s="23"/>
      <c r="H46" s="30">
        <f t="shared" si="3"/>
        <v>0</v>
      </c>
    </row>
    <row r="47" spans="2:8" x14ac:dyDescent="0.2">
      <c r="B47" s="10" t="s">
        <v>48</v>
      </c>
      <c r="C47" s="22"/>
      <c r="D47" s="22"/>
      <c r="E47" s="26">
        <f t="shared" si="2"/>
        <v>0</v>
      </c>
      <c r="F47" s="23"/>
      <c r="G47" s="23"/>
      <c r="H47" s="30">
        <f t="shared" si="3"/>
        <v>0</v>
      </c>
    </row>
    <row r="48" spans="2:8" x14ac:dyDescent="0.2">
      <c r="B48" s="10" t="s">
        <v>49</v>
      </c>
      <c r="C48" s="22"/>
      <c r="D48" s="22"/>
      <c r="E48" s="26">
        <f t="shared" si="2"/>
        <v>0</v>
      </c>
      <c r="F48" s="23"/>
      <c r="G48" s="23"/>
      <c r="H48" s="30">
        <f t="shared" si="3"/>
        <v>0</v>
      </c>
    </row>
    <row r="49" spans="2:8" x14ac:dyDescent="0.2">
      <c r="B49" s="10" t="s">
        <v>50</v>
      </c>
      <c r="C49" s="22">
        <v>250000</v>
      </c>
      <c r="D49" s="22">
        <v>-7448</v>
      </c>
      <c r="E49" s="26">
        <f t="shared" si="2"/>
        <v>242552</v>
      </c>
      <c r="F49" s="23">
        <v>242552</v>
      </c>
      <c r="G49" s="23">
        <v>228552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4165000</v>
      </c>
      <c r="D50" s="7">
        <f t="shared" ref="D50:H50" si="7">SUM(D51:D59)</f>
        <v>-1119663.69</v>
      </c>
      <c r="E50" s="25">
        <f t="shared" si="7"/>
        <v>3045336.3099999996</v>
      </c>
      <c r="F50" s="7">
        <f t="shared" si="7"/>
        <v>3045336.31</v>
      </c>
      <c r="G50" s="7">
        <f t="shared" si="7"/>
        <v>2937875.0700000003</v>
      </c>
      <c r="H50" s="25">
        <f t="shared" si="7"/>
        <v>-2.3283064365386963E-10</v>
      </c>
    </row>
    <row r="51" spans="2:8" x14ac:dyDescent="0.2">
      <c r="B51" s="10" t="s">
        <v>52</v>
      </c>
      <c r="C51" s="22">
        <v>2050000</v>
      </c>
      <c r="D51" s="22">
        <v>-587003.93000000005</v>
      </c>
      <c r="E51" s="26">
        <f t="shared" si="2"/>
        <v>1462996.0699999998</v>
      </c>
      <c r="F51" s="23">
        <v>1462996.07</v>
      </c>
      <c r="G51" s="23">
        <v>1365324.07</v>
      </c>
      <c r="H51" s="30">
        <f t="shared" si="3"/>
        <v>-2.3283064365386963E-10</v>
      </c>
    </row>
    <row r="52" spans="2:8" x14ac:dyDescent="0.2">
      <c r="B52" s="10" t="s">
        <v>53</v>
      </c>
      <c r="C52" s="22">
        <v>0</v>
      </c>
      <c r="D52" s="22">
        <v>43906.78</v>
      </c>
      <c r="E52" s="26">
        <f t="shared" si="2"/>
        <v>43906.78</v>
      </c>
      <c r="F52" s="23">
        <v>43906.78</v>
      </c>
      <c r="G52" s="23">
        <v>34117.54</v>
      </c>
      <c r="H52" s="30">
        <f t="shared" si="3"/>
        <v>0</v>
      </c>
    </row>
    <row r="53" spans="2:8" ht="24" x14ac:dyDescent="0.2">
      <c r="B53" s="10" t="s">
        <v>54</v>
      </c>
      <c r="C53" s="22"/>
      <c r="D53" s="22"/>
      <c r="E53" s="26">
        <f t="shared" si="2"/>
        <v>0</v>
      </c>
      <c r="F53" s="23"/>
      <c r="G53" s="23"/>
      <c r="H53" s="30">
        <f t="shared" si="3"/>
        <v>0</v>
      </c>
    </row>
    <row r="54" spans="2:8" x14ac:dyDescent="0.2">
      <c r="B54" s="10" t="s">
        <v>55</v>
      </c>
      <c r="C54" s="22">
        <v>2000000</v>
      </c>
      <c r="D54" s="22">
        <v>-2000000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50000</v>
      </c>
      <c r="D56" s="22">
        <v>1469600</v>
      </c>
      <c r="E56" s="26">
        <f t="shared" si="2"/>
        <v>1519600</v>
      </c>
      <c r="F56" s="23">
        <v>1519600</v>
      </c>
      <c r="G56" s="23">
        <v>1519600</v>
      </c>
      <c r="H56" s="30">
        <f t="shared" si="3"/>
        <v>0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>
        <v>65000</v>
      </c>
      <c r="D59" s="22">
        <v>-46166.54</v>
      </c>
      <c r="E59" s="26">
        <f t="shared" si="2"/>
        <v>18833.46</v>
      </c>
      <c r="F59" s="23">
        <v>18833.46</v>
      </c>
      <c r="G59" s="23">
        <v>18833.46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24840000</v>
      </c>
      <c r="D60" s="7">
        <f t="shared" ref="D60:H60" si="8">SUM(D61:D63)</f>
        <v>-24840000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24840000</v>
      </c>
      <c r="D61" s="22">
        <v>-24840000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37471990.390000001</v>
      </c>
      <c r="D77" s="7">
        <f t="shared" ref="D77:H77" si="11">SUM(D78:D84)</f>
        <v>52537999.960000001</v>
      </c>
      <c r="E77" s="25">
        <f t="shared" si="11"/>
        <v>90009990.349999994</v>
      </c>
      <c r="F77" s="7">
        <f t="shared" si="11"/>
        <v>90009990.349999994</v>
      </c>
      <c r="G77" s="7">
        <f t="shared" si="11"/>
        <v>90009990.349999994</v>
      </c>
      <c r="H77" s="25">
        <f t="shared" si="11"/>
        <v>7.4505805969238281E-9</v>
      </c>
    </row>
    <row r="78" spans="2:8" x14ac:dyDescent="0.2">
      <c r="B78" s="10" t="s">
        <v>79</v>
      </c>
      <c r="C78" s="22">
        <v>25647156.440000001</v>
      </c>
      <c r="D78" s="22">
        <v>38373766.600000001</v>
      </c>
      <c r="E78" s="26">
        <f t="shared" si="2"/>
        <v>64020923.040000007</v>
      </c>
      <c r="F78" s="23">
        <v>64020923.039999999</v>
      </c>
      <c r="G78" s="22">
        <v>64020923.039999999</v>
      </c>
      <c r="H78" s="30">
        <f t="shared" si="3"/>
        <v>7.4505805969238281E-9</v>
      </c>
    </row>
    <row r="79" spans="2:8" x14ac:dyDescent="0.2">
      <c r="B79" s="10" t="s">
        <v>80</v>
      </c>
      <c r="C79" s="22">
        <v>11824833.949999999</v>
      </c>
      <c r="D79" s="22">
        <v>10188072.98</v>
      </c>
      <c r="E79" s="26">
        <f t="shared" si="2"/>
        <v>22012906.93</v>
      </c>
      <c r="F79" s="23">
        <v>22012906.93</v>
      </c>
      <c r="G79" s="22">
        <v>22012906.93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3976160.38</v>
      </c>
      <c r="E84" s="26">
        <f t="shared" si="12"/>
        <v>3976160.38</v>
      </c>
      <c r="F84" s="23">
        <v>3976160.38</v>
      </c>
      <c r="G84" s="22">
        <v>3976160.38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138930808</v>
      </c>
      <c r="D160" s="21">
        <f t="shared" ref="D160:G160" si="28">SUM(D10,D85)</f>
        <v>57021452.620000005</v>
      </c>
      <c r="E160" s="28">
        <f>SUM(E10,E85)</f>
        <v>195952260.62</v>
      </c>
      <c r="F160" s="21">
        <f t="shared" si="28"/>
        <v>195952260.62</v>
      </c>
      <c r="G160" s="21">
        <f t="shared" si="28"/>
        <v>195594385.25</v>
      </c>
      <c r="H160" s="28">
        <f>SUM(H10,H85)</f>
        <v>7.2541297413408756E-9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74803149606299213" header="0.31496062992125984" footer="0.31496062992125984"/>
  <pageSetup scale="63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2024-01-25T16:45:13Z</cp:lastPrinted>
  <dcterms:created xsi:type="dcterms:W3CDTF">2020-01-08T21:14:59Z</dcterms:created>
  <dcterms:modified xsi:type="dcterms:W3CDTF">2024-01-25T17:15:50Z</dcterms:modified>
</cp:coreProperties>
</file>