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8680" yWindow="-120" windowWidth="21840" windowHeight="1302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" l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27" i="1"/>
  <c r="H128" i="1"/>
  <c r="H129" i="1"/>
  <c r="H130" i="1"/>
  <c r="H131" i="1"/>
  <c r="H132" i="1"/>
  <c r="H133" i="1"/>
  <c r="H116" i="1"/>
  <c r="H117" i="1"/>
  <c r="H122" i="1"/>
  <c r="H123" i="1"/>
  <c r="H108" i="1"/>
  <c r="H88" i="1"/>
  <c r="H92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9" i="1"/>
  <c r="H42" i="1"/>
  <c r="H43" i="1"/>
  <c r="H45" i="1"/>
  <c r="H46" i="1"/>
  <c r="H47" i="1"/>
  <c r="H48" i="1"/>
  <c r="H49" i="1"/>
  <c r="H38" i="1"/>
  <c r="H39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H135" i="1" s="1"/>
  <c r="E133" i="1"/>
  <c r="E126" i="1"/>
  <c r="H126" i="1" s="1"/>
  <c r="E127" i="1"/>
  <c r="E128" i="1"/>
  <c r="E129" i="1"/>
  <c r="E130" i="1"/>
  <c r="E131" i="1"/>
  <c r="E132" i="1"/>
  <c r="E125" i="1"/>
  <c r="H125" i="1" s="1"/>
  <c r="E116" i="1"/>
  <c r="E117" i="1"/>
  <c r="E118" i="1"/>
  <c r="H118" i="1" s="1"/>
  <c r="E119" i="1"/>
  <c r="H119" i="1" s="1"/>
  <c r="E120" i="1"/>
  <c r="H120" i="1" s="1"/>
  <c r="E121" i="1"/>
  <c r="H121" i="1" s="1"/>
  <c r="E122" i="1"/>
  <c r="E123" i="1"/>
  <c r="E115" i="1"/>
  <c r="H115" i="1" s="1"/>
  <c r="E106" i="1"/>
  <c r="H106" i="1" s="1"/>
  <c r="E107" i="1"/>
  <c r="H107" i="1" s="1"/>
  <c r="E108" i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E89" i="1"/>
  <c r="H89" i="1" s="1"/>
  <c r="E90" i="1"/>
  <c r="H90" i="1" s="1"/>
  <c r="E91" i="1"/>
  <c r="H91" i="1" s="1"/>
  <c r="E92" i="1"/>
  <c r="E93" i="1"/>
  <c r="H93" i="1" s="1"/>
  <c r="E87" i="1"/>
  <c r="H87" i="1" s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E51" i="1"/>
  <c r="H51" i="1" s="1"/>
  <c r="E42" i="1"/>
  <c r="E43" i="1"/>
  <c r="E44" i="1"/>
  <c r="H44" i="1" s="1"/>
  <c r="E45" i="1"/>
  <c r="E46" i="1"/>
  <c r="E47" i="1"/>
  <c r="E48" i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E39" i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G85" i="1" s="1"/>
  <c r="F94" i="1"/>
  <c r="F85" i="1" s="1"/>
  <c r="E94" i="1"/>
  <c r="D94" i="1"/>
  <c r="C94" i="1"/>
  <c r="C85" i="1" s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10" i="1"/>
  <c r="F10" i="1"/>
  <c r="G160" i="1" l="1"/>
  <c r="D85" i="1"/>
  <c r="D10" i="1"/>
  <c r="H85" i="1"/>
  <c r="C10" i="1"/>
  <c r="C160" i="1" s="1"/>
  <c r="H10" i="1"/>
  <c r="E85" i="1"/>
  <c r="E10" i="1"/>
  <c r="F160" i="1"/>
  <c r="D160" i="1" l="1"/>
  <c r="H160" i="1"/>
  <c r="E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<sst xmlns="http://schemas.openxmlformats.org/spreadsheetml/2006/main" count="167" uniqueCount="94">
  <si>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</si>
  <si>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</si>
  <si>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</si>
  <si>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</si>
  <si>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</si>
  <si>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</si>
  <si>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</si>
  <si>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</si>
  <si>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</si>
  <si>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</si>
  <si>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</si>
  <si>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</si>
  <si>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</si>
  <si>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</si>
  <si>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</si>
  <si>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</si>
  <si>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</si>
  <si>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</si>
  <si>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</si>
  <si>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</si>
  <si>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</si>
  <si>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</si>
  <si>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</si>
  <si>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</si>
  <si>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</si>
  <si>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</si>
  <si>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</si>
  <si>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</si>
  <si>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</si>
  <si>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</si>
  <si>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</si>
  <si>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</si>
  <si>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</si>
  <si>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</si>
  <si>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</si>
  <si>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</si>
  <si>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</si>
  <si>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</si>
  <si>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</si>
  <si>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</si>
  <si>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</si>
  <si>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</si>
  <si>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</si>
  <si>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</si>
  <si>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</si>
  <si>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</si>
  <si>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</si>
  <si>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</si>
  <si>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</si>
  <si>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</si>
  <si>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</si>
  <si>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</si>
  <si>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</si>
  <si>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</si>
  <si>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</si>
  <si>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</si>
  <si>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</si>
  <si>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</si>
  <si>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</si>
  <si>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</si>
  <si>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</si>
  <si>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</si>
  <si>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</si>
  <si>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</si>
  <si>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</si>
  <si>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</si>
  <si>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</si>
  <si>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</si>
  <si>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</si>
  <si>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</si>
  <si>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</si>
  <si>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</si>
  <si>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</si>
  <si>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</si>
  <si>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</si>
  <si>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</si>
  <si>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</si>
  <si>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</si>
  <si>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</si>
  <si>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</si>
  <si>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</si>
  <si>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</si>
  <si>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</si>
  <si>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</si>
  <si>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</si>
  <si>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</si>
  <si>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</si>
  <si>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</si>
  <si>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UNIVERSIDAD TECNOLÓGICA PASO DEL NORTE</t>
  </si>
  <si>
    <t>Del 01 de enero al 31 de diciembre de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</si>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</sst>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B148" zoomScale="120" zoomScaleNormal="120" workbookViewId="0">
      <selection activeCell="B2" sqref="B2:H16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4" t="s">
        <v>88</v>
      </c>
      <c r="C2" s="45"/>
      <c r="D2" s="45"/>
      <c r="E2" s="45"/>
      <c r="F2" s="45"/>
      <c r="G2" s="45"/>
      <c r="H2" s="46"/>
    </row>
    <row r="3" spans="2:9" x14ac:dyDescent="0.2">
      <c r="B3" s="47" t="s">
        <v>1</v>
      </c>
      <c r="C3" s="48"/>
      <c r="D3" s="48"/>
      <c r="E3" s="48"/>
      <c r="F3" s="48"/>
      <c r="G3" s="48"/>
      <c r="H3" s="49"/>
    </row>
    <row r="4" spans="2:9" x14ac:dyDescent="0.2">
      <c r="B4" s="47" t="s">
        <v>2</v>
      </c>
      <c r="C4" s="48"/>
      <c r="D4" s="48"/>
      <c r="E4" s="48"/>
      <c r="F4" s="48"/>
      <c r="G4" s="48"/>
      <c r="H4" s="49"/>
    </row>
    <row r="5" spans="2:9" x14ac:dyDescent="0.2">
      <c r="B5" s="50" t="s">
        <v>89</v>
      </c>
      <c r="C5" s="51"/>
      <c r="D5" s="51"/>
      <c r="E5" s="51"/>
      <c r="F5" s="51"/>
      <c r="G5" s="51"/>
      <c r="H5" s="52"/>
    </row>
    <row r="6" spans="2:9" ht="15.75" customHeight="1" thickBot="1" x14ac:dyDescent="0.25">
      <c r="B6" s="53" t="s">
        <v>3</v>
      </c>
      <c r="C6" s="54"/>
      <c r="D6" s="54"/>
      <c r="E6" s="54"/>
      <c r="F6" s="54"/>
      <c r="G6" s="54"/>
      <c r="H6" s="55"/>
    </row>
    <row r="7" spans="2:9" ht="24.75" customHeight="1" thickBot="1" x14ac:dyDescent="0.25">
      <c r="B7" s="37" t="s">
        <v>4</v>
      </c>
      <c r="C7" s="39" t="s">
        <v>5</v>
      </c>
      <c r="D7" s="40"/>
      <c r="E7" s="40"/>
      <c r="F7" s="40"/>
      <c r="G7" s="41"/>
      <c r="H7" s="42" t="s">
        <v>6</v>
      </c>
    </row>
    <row r="8" spans="2:9" ht="24.75" thickBot="1" x14ac:dyDescent="0.25">
      <c r="B8" s="38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3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5535921.0000000009</v>
      </c>
      <c r="D10" s="8">
        <f>SUM(D12,D20,D30,D40,D50,D60,D64,D73,D77)</f>
        <v>596520.41</v>
      </c>
      <c r="E10" s="24">
        <f t="shared" ref="E10:H10" si="0">SUM(E12,E20,E30,E40,E50,E60,E64,E73,E77)</f>
        <v>6132441.4099999992</v>
      </c>
      <c r="F10" s="8">
        <f t="shared" si="0"/>
        <v>4997949.0299999993</v>
      </c>
      <c r="G10" s="8">
        <f t="shared" si="0"/>
        <v>4997949.0299999993</v>
      </c>
      <c r="H10" s="24">
        <f t="shared" si="0"/>
        <v>1134492.3799999999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5">
        <f t="shared" ref="E12:H12" si="1">SUM(E13:E19)</f>
        <v>0</v>
      </c>
      <c r="F12" s="7">
        <f t="shared" si="1"/>
        <v>0</v>
      </c>
      <c r="G12" s="7">
        <f t="shared" si="1"/>
        <v>0</v>
      </c>
      <c r="H12" s="25">
        <f t="shared" si="1"/>
        <v>0</v>
      </c>
    </row>
    <row r="13" spans="2:9" ht="24" x14ac:dyDescent="0.2">
      <c r="B13" s="10" t="s">
        <v>14</v>
      </c>
      <c r="C13" s="22">
        <v>0</v>
      </c>
      <c r="D13" s="22">
        <v>0</v>
      </c>
      <c r="E13" s="26">
        <f>SUM(C13:D13)</f>
        <v>0</v>
      </c>
      <c r="F13" s="23">
        <v>0</v>
      </c>
      <c r="G13" s="23">
        <v>0</v>
      </c>
      <c r="H13" s="30">
        <f>SUM(E13-F13)</f>
        <v>0</v>
      </c>
    </row>
    <row r="14" spans="2:9" ht="23.1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">
      <c r="B16" s="10" t="s">
        <v>17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18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1034074.03</v>
      </c>
      <c r="D20" s="7">
        <f t="shared" ref="D20:H20" si="4">SUM(D21:D29)</f>
        <v>-252338.87000000002</v>
      </c>
      <c r="E20" s="25">
        <f t="shared" si="4"/>
        <v>781735.16</v>
      </c>
      <c r="F20" s="7">
        <f t="shared" si="4"/>
        <v>337448.02</v>
      </c>
      <c r="G20" s="7">
        <f t="shared" si="4"/>
        <v>337448.02</v>
      </c>
      <c r="H20" s="25">
        <f t="shared" si="4"/>
        <v>444287.14</v>
      </c>
    </row>
    <row r="21" spans="2:8" ht="24" x14ac:dyDescent="0.2">
      <c r="B21" s="10" t="s">
        <v>22</v>
      </c>
      <c r="C21" s="22">
        <v>441037.88</v>
      </c>
      <c r="D21" s="22">
        <v>-107356.19</v>
      </c>
      <c r="E21" s="26">
        <f t="shared" si="2"/>
        <v>333681.69</v>
      </c>
      <c r="F21" s="23">
        <v>154434.78</v>
      </c>
      <c r="G21" s="23">
        <v>154434.78</v>
      </c>
      <c r="H21" s="30">
        <f t="shared" si="3"/>
        <v>179246.91</v>
      </c>
    </row>
    <row r="22" spans="2:8" x14ac:dyDescent="0.2">
      <c r="B22" s="10" t="s">
        <v>23</v>
      </c>
      <c r="C22" s="22">
        <v>119548.88</v>
      </c>
      <c r="D22" s="22">
        <v>-162.66999999999999</v>
      </c>
      <c r="E22" s="26">
        <f t="shared" si="2"/>
        <v>119386.21</v>
      </c>
      <c r="F22" s="23">
        <v>72714.12</v>
      </c>
      <c r="G22" s="23">
        <v>72714.12</v>
      </c>
      <c r="H22" s="30">
        <f t="shared" si="3"/>
        <v>46672.090000000011</v>
      </c>
    </row>
    <row r="23" spans="2:8" ht="24" x14ac:dyDescent="0.2">
      <c r="B23" s="10" t="s">
        <v>24</v>
      </c>
      <c r="C23" s="22">
        <v>56499.8</v>
      </c>
      <c r="D23" s="22">
        <v>-56499.8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73795.520000000004</v>
      </c>
      <c r="D24" s="22">
        <v>-62522.23</v>
      </c>
      <c r="E24" s="26">
        <f t="shared" si="2"/>
        <v>11273.29</v>
      </c>
      <c r="F24" s="23">
        <v>11273.29</v>
      </c>
      <c r="G24" s="23">
        <v>11273.29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16190.44</v>
      </c>
      <c r="D25" s="22">
        <v>-12000</v>
      </c>
      <c r="E25" s="26">
        <f t="shared" si="2"/>
        <v>4190.4400000000005</v>
      </c>
      <c r="F25" s="23">
        <v>4190.4399999999996</v>
      </c>
      <c r="G25" s="23">
        <v>4190.4399999999996</v>
      </c>
      <c r="H25" s="30">
        <f t="shared" si="3"/>
        <v>9.0949470177292824E-13</v>
      </c>
    </row>
    <row r="26" spans="2:8" x14ac:dyDescent="0.2">
      <c r="B26" s="10" t="s">
        <v>27</v>
      </c>
      <c r="C26" s="22">
        <f>8333.19+34662.93</f>
        <v>42996.12</v>
      </c>
      <c r="D26" s="22">
        <v>-13797.98</v>
      </c>
      <c r="E26" s="26">
        <f t="shared" si="2"/>
        <v>29198.140000000003</v>
      </c>
      <c r="F26" s="23">
        <v>20864.95</v>
      </c>
      <c r="G26" s="23">
        <v>20864.95</v>
      </c>
      <c r="H26" s="30">
        <f t="shared" si="3"/>
        <v>8333.1900000000023</v>
      </c>
    </row>
    <row r="27" spans="2:8" ht="24" x14ac:dyDescent="0.2">
      <c r="B27" s="10" t="s">
        <v>28</v>
      </c>
      <c r="C27" s="22">
        <v>166289.49</v>
      </c>
      <c r="D27" s="22">
        <v>0</v>
      </c>
      <c r="E27" s="26">
        <f t="shared" si="2"/>
        <v>166289.49</v>
      </c>
      <c r="F27" s="23">
        <v>42133.86</v>
      </c>
      <c r="G27" s="23">
        <v>42133.86</v>
      </c>
      <c r="H27" s="30">
        <f t="shared" si="3"/>
        <v>124155.62999999999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6.1" customHeight="1" x14ac:dyDescent="0.2">
      <c r="B29" s="10" t="s">
        <v>30</v>
      </c>
      <c r="C29" s="22">
        <v>117715.9</v>
      </c>
      <c r="D29" s="22">
        <v>0</v>
      </c>
      <c r="E29" s="26">
        <f t="shared" si="2"/>
        <v>117715.9</v>
      </c>
      <c r="F29" s="23">
        <v>31836.58</v>
      </c>
      <c r="G29" s="23">
        <v>31836.58</v>
      </c>
      <c r="H29" s="30">
        <f t="shared" si="3"/>
        <v>85879.319999999992</v>
      </c>
    </row>
    <row r="30" spans="2:8" s="9" customFormat="1" ht="24" x14ac:dyDescent="0.2">
      <c r="B30" s="12" t="s">
        <v>31</v>
      </c>
      <c r="C30" s="7">
        <f>SUM(C31:C39)</f>
        <v>4383639.32</v>
      </c>
      <c r="D30" s="7">
        <f t="shared" ref="D30:H30" si="5">SUM(D31:D39)</f>
        <v>-965385.75</v>
      </c>
      <c r="E30" s="25">
        <f t="shared" si="5"/>
        <v>3418253.5699999994</v>
      </c>
      <c r="F30" s="7">
        <f t="shared" si="5"/>
        <v>2728048.3299999996</v>
      </c>
      <c r="G30" s="7">
        <f t="shared" si="5"/>
        <v>2728048.3299999996</v>
      </c>
      <c r="H30" s="25">
        <f t="shared" si="5"/>
        <v>690205.24</v>
      </c>
    </row>
    <row r="31" spans="2:8" x14ac:dyDescent="0.2">
      <c r="B31" s="10" t="s">
        <v>32</v>
      </c>
      <c r="C31" s="22">
        <v>823789.26</v>
      </c>
      <c r="D31" s="22">
        <v>-80713.240000000005</v>
      </c>
      <c r="E31" s="26">
        <f t="shared" si="2"/>
        <v>743076.02</v>
      </c>
      <c r="F31" s="23">
        <v>52870.78</v>
      </c>
      <c r="G31" s="23">
        <v>52870.78</v>
      </c>
      <c r="H31" s="30">
        <f t="shared" si="3"/>
        <v>690205.24</v>
      </c>
    </row>
    <row r="32" spans="2:8" x14ac:dyDescent="0.2">
      <c r="B32" s="10" t="s">
        <v>33</v>
      </c>
      <c r="C32" s="22">
        <v>359389.37</v>
      </c>
      <c r="D32" s="22">
        <v>-289320.46000000002</v>
      </c>
      <c r="E32" s="26">
        <f t="shared" si="2"/>
        <v>70068.909999999974</v>
      </c>
      <c r="F32" s="23">
        <v>70068.91</v>
      </c>
      <c r="G32" s="23">
        <v>70068.91</v>
      </c>
      <c r="H32" s="30">
        <f t="shared" si="3"/>
        <v>-2.9103830456733704E-11</v>
      </c>
    </row>
    <row r="33" spans="2:8" ht="24" x14ac:dyDescent="0.2">
      <c r="B33" s="10" t="s">
        <v>34</v>
      </c>
      <c r="C33" s="22">
        <v>1313692.2</v>
      </c>
      <c r="D33" s="22">
        <v>-796436.85</v>
      </c>
      <c r="E33" s="26">
        <f t="shared" si="2"/>
        <v>517255.35</v>
      </c>
      <c r="F33" s="23">
        <v>517255.35</v>
      </c>
      <c r="G33" s="23">
        <v>517255.35</v>
      </c>
      <c r="H33" s="30">
        <f t="shared" si="3"/>
        <v>0</v>
      </c>
    </row>
    <row r="34" spans="2:8" ht="24.6" customHeight="1" x14ac:dyDescent="0.2">
      <c r="B34" s="10" t="s">
        <v>35</v>
      </c>
      <c r="C34" s="22">
        <v>87416.89</v>
      </c>
      <c r="D34" s="22">
        <v>-31738.01</v>
      </c>
      <c r="E34" s="26">
        <f t="shared" si="2"/>
        <v>55678.880000000005</v>
      </c>
      <c r="F34" s="23">
        <v>55678.879999999997</v>
      </c>
      <c r="G34" s="23">
        <v>55678.879999999997</v>
      </c>
      <c r="H34" s="30">
        <f t="shared" si="3"/>
        <v>7.2759576141834259E-12</v>
      </c>
    </row>
    <row r="35" spans="2:8" ht="24" x14ac:dyDescent="0.2">
      <c r="B35" s="10" t="s">
        <v>36</v>
      </c>
      <c r="C35" s="22">
        <v>250997.66</v>
      </c>
      <c r="D35" s="22">
        <v>1443623.26</v>
      </c>
      <c r="E35" s="26">
        <f t="shared" si="2"/>
        <v>1694620.92</v>
      </c>
      <c r="F35" s="23">
        <v>1694620.92</v>
      </c>
      <c r="G35" s="23">
        <v>1694620.92</v>
      </c>
      <c r="H35" s="30">
        <f t="shared" si="3"/>
        <v>0</v>
      </c>
    </row>
    <row r="36" spans="2:8" ht="24" x14ac:dyDescent="0.2">
      <c r="B36" s="10" t="s">
        <v>37</v>
      </c>
      <c r="C36" s="22">
        <v>208770.49</v>
      </c>
      <c r="D36" s="22">
        <v>-136431.70000000001</v>
      </c>
      <c r="E36" s="26">
        <f t="shared" si="2"/>
        <v>72338.789999999979</v>
      </c>
      <c r="F36" s="23">
        <v>72338.789999999994</v>
      </c>
      <c r="G36" s="23">
        <v>72338.789999999994</v>
      </c>
      <c r="H36" s="30">
        <f t="shared" si="3"/>
        <v>-1.4551915228366852E-11</v>
      </c>
    </row>
    <row r="37" spans="2:8" x14ac:dyDescent="0.2">
      <c r="B37" s="10" t="s">
        <v>38</v>
      </c>
      <c r="C37" s="22">
        <v>515764.94</v>
      </c>
      <c r="D37" s="22">
        <v>-308386.87</v>
      </c>
      <c r="E37" s="26">
        <f t="shared" si="2"/>
        <v>207378.07</v>
      </c>
      <c r="F37" s="23">
        <v>207378.07</v>
      </c>
      <c r="G37" s="23">
        <v>207378.07</v>
      </c>
      <c r="H37" s="30">
        <f t="shared" si="3"/>
        <v>0</v>
      </c>
    </row>
    <row r="38" spans="2:8" x14ac:dyDescent="0.2">
      <c r="B38" s="10" t="s">
        <v>39</v>
      </c>
      <c r="C38" s="22">
        <v>371671.68</v>
      </c>
      <c r="D38" s="22">
        <v>-338784.33</v>
      </c>
      <c r="E38" s="26">
        <f t="shared" si="2"/>
        <v>32887.349999999977</v>
      </c>
      <c r="F38" s="23">
        <v>32887.35</v>
      </c>
      <c r="G38" s="23">
        <v>32887.35</v>
      </c>
      <c r="H38" s="30">
        <f t="shared" si="3"/>
        <v>-2.1827872842550278E-11</v>
      </c>
    </row>
    <row r="39" spans="2:8" x14ac:dyDescent="0.2">
      <c r="B39" s="10" t="s">
        <v>40</v>
      </c>
      <c r="C39" s="22">
        <v>452146.83</v>
      </c>
      <c r="D39" s="22">
        <v>-427197.55</v>
      </c>
      <c r="E39" s="26">
        <f t="shared" si="2"/>
        <v>24949.280000000028</v>
      </c>
      <c r="F39" s="23">
        <v>24949.279999999999</v>
      </c>
      <c r="G39" s="23">
        <v>24949.279999999999</v>
      </c>
      <c r="H39" s="30">
        <f t="shared" si="3"/>
        <v>2.9103830456733704E-11</v>
      </c>
    </row>
    <row r="40" spans="2:8" s="9" customFormat="1" ht="25.5" customHeight="1" x14ac:dyDescent="0.2">
      <c r="B40" s="12" t="s">
        <v>41</v>
      </c>
      <c r="C40" s="7">
        <f>SUM(C41:C49)</f>
        <v>36977</v>
      </c>
      <c r="D40" s="7">
        <f t="shared" ref="D40:H40" si="6">SUM(D41:D49)</f>
        <v>464888.13</v>
      </c>
      <c r="E40" s="25">
        <f t="shared" si="6"/>
        <v>501865.13</v>
      </c>
      <c r="F40" s="7">
        <f t="shared" si="6"/>
        <v>501865.13</v>
      </c>
      <c r="G40" s="7">
        <f t="shared" si="6"/>
        <v>501865.13</v>
      </c>
      <c r="H40" s="25">
        <f t="shared" si="6"/>
        <v>0</v>
      </c>
    </row>
    <row r="41" spans="2:8" ht="24" x14ac:dyDescent="0.2">
      <c r="B41" s="10" t="s">
        <v>42</v>
      </c>
      <c r="C41" s="22">
        <v>36977</v>
      </c>
      <c r="D41" s="22">
        <v>-36977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501865.13</v>
      </c>
      <c r="E44" s="26">
        <f t="shared" si="2"/>
        <v>501865.13</v>
      </c>
      <c r="F44" s="23">
        <v>501865.13</v>
      </c>
      <c r="G44" s="23">
        <v>501865.13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81230.649999999994</v>
      </c>
      <c r="D50" s="7">
        <f t="shared" ref="D50:H50" si="7">SUM(D51:D59)</f>
        <v>1349356.9000000001</v>
      </c>
      <c r="E50" s="25">
        <f t="shared" si="7"/>
        <v>1430587.55</v>
      </c>
      <c r="F50" s="7">
        <f t="shared" si="7"/>
        <v>1430587.55</v>
      </c>
      <c r="G50" s="7">
        <f t="shared" si="7"/>
        <v>1430587.55</v>
      </c>
      <c r="H50" s="25">
        <f t="shared" si="7"/>
        <v>0</v>
      </c>
    </row>
    <row r="51" spans="2:8" x14ac:dyDescent="0.2">
      <c r="B51" s="10" t="s">
        <v>52</v>
      </c>
      <c r="C51" s="22">
        <v>59232.84</v>
      </c>
      <c r="D51" s="22">
        <v>90475.59</v>
      </c>
      <c r="E51" s="26">
        <f t="shared" si="2"/>
        <v>149708.43</v>
      </c>
      <c r="F51" s="23">
        <v>149708.43</v>
      </c>
      <c r="G51" s="23">
        <v>149708.43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1255379.31</v>
      </c>
      <c r="E54" s="26">
        <f t="shared" si="2"/>
        <v>1255379.31</v>
      </c>
      <c r="F54" s="23">
        <v>1255379.31</v>
      </c>
      <c r="G54" s="23">
        <v>1255379.31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3502</v>
      </c>
      <c r="E56" s="26">
        <f t="shared" si="2"/>
        <v>3502</v>
      </c>
      <c r="F56" s="23">
        <v>3502</v>
      </c>
      <c r="G56" s="23">
        <v>3502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21997.81</v>
      </c>
      <c r="D59" s="22">
        <v>0</v>
      </c>
      <c r="E59" s="26">
        <f t="shared" si="2"/>
        <v>21997.81</v>
      </c>
      <c r="F59" s="23">
        <v>21997.81</v>
      </c>
      <c r="G59" s="23">
        <v>21997.81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40346766.189999998</v>
      </c>
      <c r="D85" s="15">
        <f t="shared" ref="D85:H85" si="14">SUM(D86,D94,D104,D114,D124,D134,D138,D147,D151)</f>
        <v>-1886468.6100000008</v>
      </c>
      <c r="E85" s="27">
        <f t="shared" si="14"/>
        <v>38460297.579999998</v>
      </c>
      <c r="F85" s="15">
        <f t="shared" si="14"/>
        <v>38460297.579999998</v>
      </c>
      <c r="G85" s="15">
        <f t="shared" si="14"/>
        <v>38460297.579999998</v>
      </c>
      <c r="H85" s="27">
        <f t="shared" si="14"/>
        <v>-3.6969254324503709E-9</v>
      </c>
    </row>
    <row r="86" spans="2:8" x14ac:dyDescent="0.2">
      <c r="B86" s="16" t="s">
        <v>13</v>
      </c>
      <c r="C86" s="7">
        <f>SUM(C87:C93)</f>
        <v>29492181.300000001</v>
      </c>
      <c r="D86" s="7">
        <f t="shared" ref="D86:H86" si="15">SUM(D87:D93)</f>
        <v>-852670.66000000015</v>
      </c>
      <c r="E86" s="25">
        <f t="shared" si="15"/>
        <v>28639510.639999997</v>
      </c>
      <c r="F86" s="7">
        <f t="shared" si="15"/>
        <v>28639510.640000001</v>
      </c>
      <c r="G86" s="7">
        <f t="shared" si="15"/>
        <v>28639510.640000001</v>
      </c>
      <c r="H86" s="25">
        <f t="shared" si="15"/>
        <v>-3.7252902984619141E-9</v>
      </c>
    </row>
    <row r="87" spans="2:8" ht="24" x14ac:dyDescent="0.2">
      <c r="B87" s="10" t="s">
        <v>14</v>
      </c>
      <c r="C87" s="22">
        <v>22868326.579999998</v>
      </c>
      <c r="D87" s="22">
        <v>-2759767.24</v>
      </c>
      <c r="E87" s="26">
        <f>SUM(C87:D87)</f>
        <v>20108559.339999996</v>
      </c>
      <c r="F87" s="23">
        <v>20108559.34</v>
      </c>
      <c r="G87" s="23">
        <v>20108559.34</v>
      </c>
      <c r="H87" s="30">
        <f t="shared" ref="H87:H153" si="16">SUM(E87-F87)</f>
        <v>-3.7252902984619141E-9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2192824.21</v>
      </c>
      <c r="D89" s="22">
        <v>1101015.5900000001</v>
      </c>
      <c r="E89" s="26">
        <f t="shared" si="17"/>
        <v>3293839.8</v>
      </c>
      <c r="F89" s="23">
        <v>3293839.8</v>
      </c>
      <c r="G89" s="23">
        <v>3293839.8</v>
      </c>
      <c r="H89" s="30">
        <f t="shared" si="16"/>
        <v>0</v>
      </c>
    </row>
    <row r="90" spans="2:8" x14ac:dyDescent="0.2">
      <c r="B90" s="10" t="s">
        <v>17</v>
      </c>
      <c r="C90" s="22">
        <v>1959155.85</v>
      </c>
      <c r="D90" s="22">
        <v>-358586.33</v>
      </c>
      <c r="E90" s="26">
        <f t="shared" si="17"/>
        <v>1600569.52</v>
      </c>
      <c r="F90" s="23">
        <v>1600569.52</v>
      </c>
      <c r="G90" s="23">
        <v>1600569.52</v>
      </c>
      <c r="H90" s="30">
        <f t="shared" si="16"/>
        <v>0</v>
      </c>
    </row>
    <row r="91" spans="2:8" x14ac:dyDescent="0.2">
      <c r="B91" s="10" t="s">
        <v>18</v>
      </c>
      <c r="C91" s="22">
        <v>2453159.94</v>
      </c>
      <c r="D91" s="22">
        <v>1183382.04</v>
      </c>
      <c r="E91" s="26">
        <f t="shared" si="17"/>
        <v>3636541.98</v>
      </c>
      <c r="F91" s="23">
        <v>3636541.98</v>
      </c>
      <c r="G91" s="23">
        <v>3636541.98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18714.72</v>
      </c>
      <c r="D93" s="22">
        <v>-18714.72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1204120.97</v>
      </c>
      <c r="D94" s="7">
        <f t="shared" ref="D94:H94" si="18">SUM(D95:D103)</f>
        <v>12431.22000000003</v>
      </c>
      <c r="E94" s="25">
        <f t="shared" si="18"/>
        <v>1216552.19</v>
      </c>
      <c r="F94" s="7">
        <f t="shared" si="18"/>
        <v>1216552.19</v>
      </c>
      <c r="G94" s="7">
        <f t="shared" si="18"/>
        <v>1216552.19</v>
      </c>
      <c r="H94" s="25">
        <f t="shared" si="18"/>
        <v>1.1567635738174431E-10</v>
      </c>
    </row>
    <row r="95" spans="2:8" ht="24" x14ac:dyDescent="0.2">
      <c r="B95" s="10" t="s">
        <v>22</v>
      </c>
      <c r="C95" s="22">
        <v>502607.02</v>
      </c>
      <c r="D95" s="22">
        <v>60890.92</v>
      </c>
      <c r="E95" s="26">
        <f t="shared" si="17"/>
        <v>563497.94000000006</v>
      </c>
      <c r="F95" s="23">
        <v>563497.93999999994</v>
      </c>
      <c r="G95" s="23">
        <v>563497.93999999994</v>
      </c>
      <c r="H95" s="30">
        <f t="shared" si="16"/>
        <v>1.1641532182693481E-10</v>
      </c>
    </row>
    <row r="96" spans="2:8" x14ac:dyDescent="0.2">
      <c r="B96" s="10" t="s">
        <v>23</v>
      </c>
      <c r="C96" s="22">
        <v>105456.85</v>
      </c>
      <c r="D96" s="22">
        <v>39216.21</v>
      </c>
      <c r="E96" s="26">
        <f t="shared" si="17"/>
        <v>144673.06</v>
      </c>
      <c r="F96" s="23">
        <v>144673.06</v>
      </c>
      <c r="G96" s="23">
        <v>144673.06</v>
      </c>
      <c r="H96" s="30">
        <f t="shared" si="16"/>
        <v>0</v>
      </c>
    </row>
    <row r="97" spans="2:18" ht="24" x14ac:dyDescent="0.2">
      <c r="B97" s="10" t="s">
        <v>24</v>
      </c>
      <c r="C97" s="22">
        <v>133744.64000000001</v>
      </c>
      <c r="D97" s="22">
        <v>-133744.64000000001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145050.62</v>
      </c>
      <c r="D98" s="22">
        <v>-145050.62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21988.77</v>
      </c>
      <c r="D99" s="22">
        <v>-21572.22</v>
      </c>
      <c r="E99" s="26">
        <f t="shared" si="17"/>
        <v>416.54999999999927</v>
      </c>
      <c r="F99" s="23">
        <v>416.55</v>
      </c>
      <c r="G99" s="23">
        <v>416.55</v>
      </c>
      <c r="H99" s="30">
        <f t="shared" si="16"/>
        <v>-7.3896444519050419E-13</v>
      </c>
      <c r="J99" s="18"/>
    </row>
    <row r="100" spans="2:18" x14ac:dyDescent="0.2">
      <c r="B100" s="10" t="s">
        <v>27</v>
      </c>
      <c r="C100" s="22">
        <v>83230.17</v>
      </c>
      <c r="D100" s="22">
        <v>11341.91</v>
      </c>
      <c r="E100" s="26">
        <f t="shared" si="17"/>
        <v>94572.08</v>
      </c>
      <c r="F100" s="23">
        <v>94572.08</v>
      </c>
      <c r="G100" s="23">
        <v>94572.08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347756.59</v>
      </c>
      <c r="E101" s="26">
        <f t="shared" si="17"/>
        <v>347756.59</v>
      </c>
      <c r="F101" s="23">
        <v>347756.59</v>
      </c>
      <c r="G101" s="23">
        <v>347756.59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212042.9</v>
      </c>
      <c r="D103" s="22">
        <v>-146406.93</v>
      </c>
      <c r="E103" s="26">
        <f t="shared" si="17"/>
        <v>65635.97</v>
      </c>
      <c r="F103" s="23">
        <v>65635.97</v>
      </c>
      <c r="G103" s="23">
        <v>65635.97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7995240.7599999998</v>
      </c>
      <c r="D104" s="7">
        <f t="shared" ref="D104:H104" si="19">SUM(D105:D113)</f>
        <v>-1519624.4100000001</v>
      </c>
      <c r="E104" s="25">
        <f t="shared" si="19"/>
        <v>6475616.3499999996</v>
      </c>
      <c r="F104" s="7">
        <f t="shared" si="19"/>
        <v>6475616.3500000006</v>
      </c>
      <c r="G104" s="7">
        <f t="shared" si="19"/>
        <v>6475616.3500000006</v>
      </c>
      <c r="H104" s="25">
        <f t="shared" si="19"/>
        <v>-8.7311491370201111E-11</v>
      </c>
    </row>
    <row r="105" spans="2:18" x14ac:dyDescent="0.2">
      <c r="B105" s="10" t="s">
        <v>32</v>
      </c>
      <c r="C105" s="22">
        <v>3181227.77</v>
      </c>
      <c r="D105" s="22">
        <v>-1600014.19</v>
      </c>
      <c r="E105" s="26">
        <f t="shared" si="17"/>
        <v>1581213.58</v>
      </c>
      <c r="F105" s="23">
        <v>1581213.58</v>
      </c>
      <c r="G105" s="23">
        <v>1581213.58</v>
      </c>
      <c r="H105" s="30">
        <f t="shared" si="16"/>
        <v>0</v>
      </c>
    </row>
    <row r="106" spans="2:18" x14ac:dyDescent="0.2">
      <c r="B106" s="10" t="s">
        <v>33</v>
      </c>
      <c r="C106" s="22">
        <v>142790.35</v>
      </c>
      <c r="D106" s="22">
        <v>359412.91</v>
      </c>
      <c r="E106" s="26">
        <f t="shared" si="17"/>
        <v>502203.26</v>
      </c>
      <c r="F106" s="23">
        <v>502203.26</v>
      </c>
      <c r="G106" s="23">
        <v>502203.26</v>
      </c>
      <c r="H106" s="30">
        <f t="shared" si="16"/>
        <v>0</v>
      </c>
    </row>
    <row r="107" spans="2:18" ht="24" x14ac:dyDescent="0.2">
      <c r="B107" s="10" t="s">
        <v>34</v>
      </c>
      <c r="C107" s="22">
        <v>1477580.86</v>
      </c>
      <c r="D107" s="22">
        <v>450666.92</v>
      </c>
      <c r="E107" s="26">
        <f t="shared" si="17"/>
        <v>1928247.78</v>
      </c>
      <c r="F107" s="23">
        <v>1928247.78</v>
      </c>
      <c r="G107" s="23">
        <v>1928247.78</v>
      </c>
      <c r="H107" s="30">
        <f t="shared" si="16"/>
        <v>0</v>
      </c>
    </row>
    <row r="108" spans="2:18" ht="24" x14ac:dyDescent="0.2">
      <c r="B108" s="10" t="s">
        <v>35</v>
      </c>
      <c r="C108" s="22">
        <v>111268.86</v>
      </c>
      <c r="D108" s="22">
        <v>-111268.86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176855.12</v>
      </c>
      <c r="D109" s="22">
        <v>256600.71</v>
      </c>
      <c r="E109" s="26">
        <f t="shared" si="17"/>
        <v>433455.82999999996</v>
      </c>
      <c r="F109" s="23">
        <v>433455.83</v>
      </c>
      <c r="G109" s="23">
        <v>433455.83</v>
      </c>
      <c r="H109" s="30">
        <f t="shared" si="16"/>
        <v>-5.8207660913467407E-11</v>
      </c>
    </row>
    <row r="110" spans="2:18" ht="24" x14ac:dyDescent="0.2">
      <c r="B110" s="10" t="s">
        <v>37</v>
      </c>
      <c r="C110" s="22">
        <v>225705.02</v>
      </c>
      <c r="D110" s="22">
        <v>-41686.29</v>
      </c>
      <c r="E110" s="26">
        <f t="shared" si="17"/>
        <v>184018.72999999998</v>
      </c>
      <c r="F110" s="23">
        <v>184018.73</v>
      </c>
      <c r="G110" s="23">
        <v>184018.73</v>
      </c>
      <c r="H110" s="30">
        <f t="shared" si="16"/>
        <v>-2.9103830456733704E-11</v>
      </c>
    </row>
    <row r="111" spans="2:18" x14ac:dyDescent="0.2">
      <c r="B111" s="10" t="s">
        <v>38</v>
      </c>
      <c r="C111" s="22">
        <v>700018.89</v>
      </c>
      <c r="D111" s="22">
        <v>-273296.61</v>
      </c>
      <c r="E111" s="26">
        <f t="shared" si="17"/>
        <v>426722.28</v>
      </c>
      <c r="F111" s="23">
        <v>426722.28</v>
      </c>
      <c r="G111" s="23">
        <v>426722.28</v>
      </c>
      <c r="H111" s="30">
        <f t="shared" si="16"/>
        <v>0</v>
      </c>
    </row>
    <row r="112" spans="2:18" x14ac:dyDescent="0.2">
      <c r="B112" s="10" t="s">
        <v>39</v>
      </c>
      <c r="C112" s="22">
        <v>545678.14</v>
      </c>
      <c r="D112" s="22">
        <v>-63717.26</v>
      </c>
      <c r="E112" s="26">
        <f t="shared" si="17"/>
        <v>481960.88</v>
      </c>
      <c r="F112" s="23">
        <v>481960.88</v>
      </c>
      <c r="G112" s="23">
        <v>481960.88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1434115.75</v>
      </c>
      <c r="D113" s="22">
        <v>-496321.74</v>
      </c>
      <c r="E113" s="26">
        <f t="shared" si="17"/>
        <v>937794.01</v>
      </c>
      <c r="F113" s="23">
        <v>937794.01</v>
      </c>
      <c r="G113" s="23">
        <v>937794.01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335223.15999999997</v>
      </c>
      <c r="D114" s="7">
        <f t="shared" ref="D114:H114" si="20">SUM(D115:D123)</f>
        <v>-335223.15999999997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335223.15999999997</v>
      </c>
      <c r="D115" s="22">
        <v>-335223.15999999997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1320000</v>
      </c>
      <c r="D124" s="7">
        <f t="shared" ref="D124:H124" si="21">SUM(D125:D133)</f>
        <v>8618.4</v>
      </c>
      <c r="E124" s="25">
        <f t="shared" si="21"/>
        <v>1328618.3999999999</v>
      </c>
      <c r="F124" s="7">
        <f t="shared" si="21"/>
        <v>1328618.3999999999</v>
      </c>
      <c r="G124" s="7">
        <f t="shared" si="21"/>
        <v>1328618.3999999999</v>
      </c>
      <c r="H124" s="25">
        <f t="shared" si="21"/>
        <v>0</v>
      </c>
    </row>
    <row r="125" spans="2:8" x14ac:dyDescent="0.2">
      <c r="B125" s="10" t="s">
        <v>52</v>
      </c>
      <c r="C125" s="22">
        <v>703549.6</v>
      </c>
      <c r="D125" s="22">
        <v>8618.4</v>
      </c>
      <c r="E125" s="26">
        <f t="shared" si="17"/>
        <v>712168</v>
      </c>
      <c r="F125" s="23">
        <v>712168</v>
      </c>
      <c r="G125" s="23">
        <v>712168</v>
      </c>
      <c r="H125" s="30">
        <f t="shared" si="16"/>
        <v>0</v>
      </c>
    </row>
    <row r="126" spans="2:8" x14ac:dyDescent="0.2">
      <c r="B126" s="10" t="s">
        <v>53</v>
      </c>
      <c r="C126" s="22">
        <v>616450.4</v>
      </c>
      <c r="D126" s="22">
        <v>0</v>
      </c>
      <c r="E126" s="26">
        <f t="shared" si="17"/>
        <v>616450.4</v>
      </c>
      <c r="F126" s="23">
        <v>616450.4</v>
      </c>
      <c r="G126" s="23">
        <v>616450.4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800000</v>
      </c>
      <c r="E134" s="25">
        <f t="shared" si="22"/>
        <v>800000</v>
      </c>
      <c r="F134" s="7">
        <f t="shared" si="22"/>
        <v>800000</v>
      </c>
      <c r="G134" s="7">
        <f t="shared" si="22"/>
        <v>800000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800000</v>
      </c>
      <c r="E135" s="26">
        <f t="shared" si="17"/>
        <v>800000</v>
      </c>
      <c r="F135" s="23">
        <v>800000</v>
      </c>
      <c r="G135" s="23">
        <v>800000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45882687.189999998</v>
      </c>
      <c r="D160" s="21">
        <f t="shared" ref="D160:G160" si="28">SUM(D10,D85)</f>
        <v>-1289948.2000000007</v>
      </c>
      <c r="E160" s="28">
        <f>SUM(E10,E85)</f>
        <v>44592738.989999995</v>
      </c>
      <c r="F160" s="21">
        <f t="shared" si="28"/>
        <v>43458246.609999999</v>
      </c>
      <c r="G160" s="21">
        <f t="shared" si="28"/>
        <v>43458246.609999999</v>
      </c>
      <c r="H160" s="28">
        <f>SUM(H10,H85)</f>
        <v>1134492.3799999962</v>
      </c>
    </row>
    <row r="161" spans="2:8" s="31" customFormat="1" x14ac:dyDescent="0.2"/>
    <row r="162" spans="2:8" s="31" customFormat="1" x14ac:dyDescent="0.2"/>
    <row r="163" spans="2:8" s="31" customFormat="1" x14ac:dyDescent="0.2">
      <c r="H163" s="32"/>
    </row>
    <row r="164" spans="2:8" s="31" customFormat="1" ht="15" x14ac:dyDescent="0.2">
      <c r="B164" s="33" t="s">
        <v>90</v>
      </c>
      <c r="C164" s="34"/>
      <c r="D164" s="35"/>
      <c r="E164" s="34"/>
      <c r="F164" s="36" t="s">
        <v>91</v>
      </c>
      <c r="G164" s="34"/>
    </row>
    <row r="165" spans="2:8" s="31" customFormat="1" ht="15" x14ac:dyDescent="0.2">
      <c r="B165" s="33" t="s">
        <v>92</v>
      </c>
      <c r="C165" s="34"/>
      <c r="D165" s="34"/>
      <c r="E165" s="34"/>
      <c r="F165" s="36" t="s">
        <v>93</v>
      </c>
      <c r="G165" s="34"/>
    </row>
    <row r="166" spans="2:8" s="31" customFormat="1" x14ac:dyDescent="0.2"/>
    <row r="167" spans="2:8" s="31" customFormat="1" x14ac:dyDescent="0.2"/>
    <row r="168" spans="2:8" s="31" customFormat="1" x14ac:dyDescent="0.2"/>
    <row r="169" spans="2:8" s="31" customFormat="1" x14ac:dyDescent="0.2"/>
    <row r="170" spans="2:8" s="31" customFormat="1" x14ac:dyDescent="0.2"/>
    <row r="171" spans="2:8" s="31" customFormat="1" x14ac:dyDescent="0.2"/>
    <row r="172" spans="2:8" s="31" customFormat="1" x14ac:dyDescent="0.2"/>
    <row r="173" spans="2:8" s="31" customFormat="1" x14ac:dyDescent="0.2"/>
    <row r="174" spans="2:8" s="31" customFormat="1" x14ac:dyDescent="0.2"/>
    <row r="175" spans="2:8" s="31" customFormat="1" x14ac:dyDescent="0.2"/>
    <row r="176" spans="2:8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2024-02-02T23:11:41Z</cp:lastPrinted>
  <dcterms:created xsi:type="dcterms:W3CDTF">2020-01-08T21:14:59Z</dcterms:created>
  <dcterms:modified xsi:type="dcterms:W3CDTF">2024-02-02T23:11:41Z</dcterms:modified>
</cp:coreProperties>
</file>