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CUMENTOS BETTY\DOCUMENTOS BETTY\CUENTA PÚBLICA\CUENTA PUBLICA 2023\FORMATOS PARA IMPRIMIR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0" yWindow="0" windowWidth="28800" windowHeight="12210"/>
  </bookViews>
  <sheets>
    <sheet name="EAEPED_SPC" sheetId="1" r:id="rId1"/>
  </sheets>
  <definedNames>
    <definedName name="_xlnm.Print_Area" localSheetId="0">EAEPED_SPC!$A$1:$I$47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F11" i="1"/>
  <c r="D11" i="1"/>
  <c r="C11" i="1"/>
  <c r="H30" i="1" l="1"/>
  <c r="H31" i="1"/>
  <c r="H25" i="1"/>
  <c r="H22" i="1"/>
  <c r="H19" i="1"/>
  <c r="H18" i="1"/>
  <c r="H17" i="1"/>
  <c r="H14" i="1"/>
  <c r="H15" i="1"/>
  <c r="H13" i="1"/>
  <c r="H11" i="1"/>
  <c r="H10" i="1"/>
  <c r="E12" i="1"/>
  <c r="E31" i="1"/>
  <c r="E30" i="1"/>
  <c r="E29" i="1"/>
  <c r="H29" i="1" s="1"/>
  <c r="E27" i="1"/>
  <c r="H27" i="1" s="1"/>
  <c r="E26" i="1"/>
  <c r="H26" i="1" s="1"/>
  <c r="E25" i="1"/>
  <c r="E23" i="1"/>
  <c r="H23" i="1" s="1"/>
  <c r="E22" i="1"/>
  <c r="E18" i="1"/>
  <c r="E19" i="1"/>
  <c r="E17" i="1"/>
  <c r="E11" i="1"/>
  <c r="E13" i="1"/>
  <c r="E14" i="1"/>
  <c r="E15" i="1"/>
  <c r="E10" i="1"/>
  <c r="D28" i="1" l="1"/>
  <c r="E28" i="1"/>
  <c r="F28" i="1"/>
  <c r="G28" i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E9" i="1" s="1"/>
  <c r="F16" i="1"/>
  <c r="F9" i="1" s="1"/>
  <c r="G16" i="1"/>
  <c r="C16" i="1"/>
  <c r="C9" i="1" s="1"/>
  <c r="D12" i="1"/>
  <c r="D9" i="1" s="1"/>
  <c r="F12" i="1"/>
  <c r="G12" i="1"/>
  <c r="H12" i="1"/>
  <c r="C12" i="1"/>
  <c r="C32" i="1" l="1"/>
  <c r="F21" i="1"/>
  <c r="F32" i="1" s="1"/>
  <c r="G21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<sst xmlns="http://schemas.openxmlformats.org/spreadsheetml/2006/main" count="37" uniqueCount="27">
  <si>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</si>
  <si>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</si>
  <si>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</si>
  <si>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</si>
  <si>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</si>
  <si>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</si>
  <si>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</si>
  <si>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</si>
  <si>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</si>
  <si>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</si>
  <si>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</si>
  <si>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</si>
  <si>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</si>
  <si>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</si>
  <si>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</si>
  <si>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</si>
  <si>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</si>
  <si>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</si>
  <si>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</si>
  <si>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</si>
  <si>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</si>
  <si>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</si>
  <si>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</si>
  <si>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</si>
  <si>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</si>
  <si>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01 de enero al 31 de diciembre de 2021 (b)</t>
  </si>
  <si>
    <t>UNIVERSIDAD TECNOLOGICA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</si>
</sst>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37</xdr:row>
      <xdr:rowOff>104775</xdr:rowOff>
    </xdr:from>
    <xdr:to>
      <xdr:col>2</xdr:col>
      <xdr:colOff>342900</xdr:colOff>
      <xdr:row>44</xdr:row>
      <xdr:rowOff>76200</xdr:rowOff>
    </xdr:to>
    <xdr:sp macro="" textlink="">
      <xdr:nvSpPr>
        <xdr:cNvPr id="2" name="CuadroTexto 1"/>
        <xdr:cNvSpPr txBox="1"/>
      </xdr:nvSpPr>
      <xdr:spPr>
        <a:xfrm>
          <a:off x="85725" y="8210550"/>
          <a:ext cx="2838450" cy="1104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100"/>
            <a:t>KAMEL WADIH DAVID ATHIE FLORES</a:t>
          </a:r>
        </a:p>
        <a:p>
          <a:pPr algn="ctr"/>
          <a:r>
            <a:rPr lang="es-MX" sz="1100"/>
            <a:t>RECTOR</a:t>
          </a:r>
        </a:p>
      </xdr:txBody>
    </xdr:sp>
    <xdr:clientData/>
  </xdr:twoCellAnchor>
  <xdr:twoCellAnchor>
    <xdr:from>
      <xdr:col>2</xdr:col>
      <xdr:colOff>514350</xdr:colOff>
      <xdr:row>37</xdr:row>
      <xdr:rowOff>104775</xdr:rowOff>
    </xdr:from>
    <xdr:to>
      <xdr:col>5</xdr:col>
      <xdr:colOff>285750</xdr:colOff>
      <xdr:row>44</xdr:row>
      <xdr:rowOff>114300</xdr:rowOff>
    </xdr:to>
    <xdr:sp macro="" textlink="">
      <xdr:nvSpPr>
        <xdr:cNvPr id="3" name="CuadroTexto 2"/>
        <xdr:cNvSpPr txBox="1"/>
      </xdr:nvSpPr>
      <xdr:spPr>
        <a:xfrm>
          <a:off x="3095625" y="8210550"/>
          <a:ext cx="2914650" cy="1143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100"/>
            <a:t>ING. JAIME ALFREDO PRADO OLLERVIDES</a:t>
          </a:r>
        </a:p>
        <a:p>
          <a:pPr algn="ctr"/>
          <a:r>
            <a:rPr lang="es-MX" sz="1100"/>
            <a:t>DIRECTOR DE ADMINISTRACIÓN Y FINANZAS</a:t>
          </a:r>
        </a:p>
      </xdr:txBody>
    </xdr:sp>
    <xdr:clientData/>
  </xdr:twoCellAnchor>
  <xdr:twoCellAnchor>
    <xdr:from>
      <xdr:col>5</xdr:col>
      <xdr:colOff>485775</xdr:colOff>
      <xdr:row>37</xdr:row>
      <xdr:rowOff>104775</xdr:rowOff>
    </xdr:from>
    <xdr:to>
      <xdr:col>8</xdr:col>
      <xdr:colOff>66675</xdr:colOff>
      <xdr:row>44</xdr:row>
      <xdr:rowOff>152400</xdr:rowOff>
    </xdr:to>
    <xdr:sp macro="" textlink="">
      <xdr:nvSpPr>
        <xdr:cNvPr id="4" name="CuadroTexto 3"/>
        <xdr:cNvSpPr txBox="1"/>
      </xdr:nvSpPr>
      <xdr:spPr>
        <a:xfrm>
          <a:off x="6210300" y="8210550"/>
          <a:ext cx="2724150" cy="1181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100"/>
            <a:t>C.P. RICARDO GUEVARA VELÁZQUEZ</a:t>
          </a:r>
        </a:p>
        <a:p>
          <a:pPr algn="ctr"/>
          <a:r>
            <a:rPr lang="es-MX" sz="1100"/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topLeftCell="A29" workbookViewId="0">
      <selection activeCell="I47" sqref="A1:I47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5"/>
    <row r="2" spans="2:9" x14ac:dyDescent="0.25">
      <c r="B2" s="27" t="s">
        <v>26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ht="14.45" x14ac:dyDescent="0.3">
      <c r="B5" s="33" t="s">
        <v>25</v>
      </c>
      <c r="C5" s="34"/>
      <c r="D5" s="34"/>
      <c r="E5" s="34"/>
      <c r="F5" s="34"/>
      <c r="G5" s="34"/>
      <c r="H5" s="35"/>
    </row>
    <row r="6" spans="2:9" thickBot="1" x14ac:dyDescent="0.35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ht="14.45" x14ac:dyDescent="0.3">
      <c r="B9" s="3" t="s">
        <v>12</v>
      </c>
      <c r="C9" s="4">
        <f>SUM(C10:C12,C15,C16,C19)</f>
        <v>88193969</v>
      </c>
      <c r="D9" s="4">
        <f t="shared" ref="D9:H9" si="0">SUM(D10:D12,D15,D16,D19)</f>
        <v>13720374.98</v>
      </c>
      <c r="E9" s="14">
        <f t="shared" si="0"/>
        <v>101914343.98</v>
      </c>
      <c r="F9" s="4">
        <f t="shared" si="0"/>
        <v>70122250.289999992</v>
      </c>
      <c r="G9" s="4">
        <f t="shared" si="0"/>
        <v>68590144.430000007</v>
      </c>
      <c r="H9" s="14">
        <f t="shared" si="0"/>
        <v>31792093.690000013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x14ac:dyDescent="0.25">
      <c r="B11" s="7" t="s">
        <v>14</v>
      </c>
      <c r="C11" s="13">
        <f>148558384-60364415</f>
        <v>88193969</v>
      </c>
      <c r="D11" s="13">
        <f>15806080.74-2085705.76</f>
        <v>13720374.98</v>
      </c>
      <c r="E11" s="15">
        <f t="shared" ref="E11:E15" si="1">C11+D11</f>
        <v>101914343.98</v>
      </c>
      <c r="F11" s="13">
        <f>132572371.05-62450120.76</f>
        <v>70122250.289999992</v>
      </c>
      <c r="G11" s="13">
        <f>131040265.19-62450120.76</f>
        <v>68590144.430000007</v>
      </c>
      <c r="H11" s="15">
        <f>E11-F11</f>
        <v>31792093.690000013</v>
      </c>
    </row>
    <row r="12" spans="2:9" ht="14.45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ht="14.45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ht="14.45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45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ht="14.45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ht="14.45" x14ac:dyDescent="0.3">
      <c r="B21" s="3" t="s">
        <v>23</v>
      </c>
      <c r="C21" s="4">
        <f>SUM(C22:C24,C27,C28,C31)</f>
        <v>60364415</v>
      </c>
      <c r="D21" s="4">
        <f t="shared" ref="D21:H21" si="6">SUM(D22:D24,D27,D28,D31)</f>
        <v>2085705.76</v>
      </c>
      <c r="E21" s="14">
        <f t="shared" si="6"/>
        <v>62450120.759999998</v>
      </c>
      <c r="F21" s="4">
        <f t="shared" si="6"/>
        <v>62450120.759999998</v>
      </c>
      <c r="G21" s="4">
        <f t="shared" si="6"/>
        <v>62450120.759999998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60364415</v>
      </c>
      <c r="D23" s="13">
        <v>2085705.76</v>
      </c>
      <c r="E23" s="15">
        <f>C23+D23</f>
        <v>62450120.759999998</v>
      </c>
      <c r="F23" s="13">
        <v>62450120.759999998</v>
      </c>
      <c r="G23" s="13">
        <v>62450120.759999998</v>
      </c>
      <c r="H23" s="15">
        <f>E23-F23</f>
        <v>0</v>
      </c>
    </row>
    <row r="24" spans="2:8" ht="14.45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ht="14.45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ht="14.45" x14ac:dyDescent="0.3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ht="14.45" x14ac:dyDescent="0.3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ht="14.45" x14ac:dyDescent="0.3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148558384</v>
      </c>
      <c r="D32" s="10">
        <f t="shared" ref="D32:H32" si="10">SUM(D9,D21)</f>
        <v>15806080.74</v>
      </c>
      <c r="E32" s="17">
        <f t="shared" si="10"/>
        <v>164364464.74000001</v>
      </c>
      <c r="F32" s="10">
        <f t="shared" si="10"/>
        <v>132572371.04999998</v>
      </c>
      <c r="G32" s="10">
        <f t="shared" si="10"/>
        <v>131040265.19</v>
      </c>
      <c r="H32" s="17">
        <f t="shared" si="10"/>
        <v>31792093.690000013</v>
      </c>
    </row>
    <row r="33" spans="3:7" s="39" customFormat="1" ht="12.75" x14ac:dyDescent="0.2">
      <c r="C33" s="40"/>
      <c r="D33" s="40"/>
      <c r="F33" s="40"/>
      <c r="G33" s="40"/>
    </row>
    <row r="34" spans="3:7" s="39" customFormat="1" ht="12.75" x14ac:dyDescent="0.2">
      <c r="C34" s="40"/>
      <c r="D34" s="40"/>
      <c r="F34" s="40"/>
      <c r="G34" s="40"/>
    </row>
    <row r="35" spans="3:7" s="39" customFormat="1" ht="12.75" x14ac:dyDescent="0.2">
      <c r="C35" s="40"/>
      <c r="D35" s="40"/>
      <c r="F35" s="40"/>
      <c r="G35" s="40"/>
    </row>
    <row r="36" spans="3:7" s="39" customFormat="1" ht="12.75" x14ac:dyDescent="0.2">
      <c r="C36" s="40"/>
      <c r="D36" s="40"/>
      <c r="F36" s="40"/>
      <c r="G36" s="40"/>
    </row>
    <row r="37" spans="3:7" s="39" customFormat="1" ht="12.75" x14ac:dyDescent="0.2">
      <c r="C37" s="40"/>
      <c r="D37" s="40"/>
      <c r="F37" s="40"/>
      <c r="G37" s="40"/>
    </row>
    <row r="38" spans="3:7" s="39" customFormat="1" ht="12.75" x14ac:dyDescent="0.2">
      <c r="C38" s="40"/>
      <c r="D38" s="40"/>
      <c r="F38" s="40"/>
      <c r="G38" s="40"/>
    </row>
    <row r="39" spans="3:7" s="39" customFormat="1" ht="12.75" x14ac:dyDescent="0.2">
      <c r="C39" s="40"/>
      <c r="D39" s="40"/>
      <c r="F39" s="40"/>
      <c r="G39" s="40"/>
    </row>
    <row r="40" spans="3:7" s="39" customFormat="1" ht="12.75" x14ac:dyDescent="0.2">
      <c r="C40" s="40"/>
      <c r="D40" s="40"/>
      <c r="F40" s="40"/>
      <c r="G40" s="40"/>
    </row>
    <row r="41" spans="3:7" s="39" customFormat="1" ht="12.75" x14ac:dyDescent="0.2">
      <c r="C41" s="40"/>
      <c r="D41" s="40"/>
      <c r="F41" s="40"/>
      <c r="G41" s="40"/>
    </row>
    <row r="42" spans="3:7" s="39" customFormat="1" ht="12.75" x14ac:dyDescent="0.2">
      <c r="C42" s="40"/>
      <c r="D42" s="40"/>
      <c r="F42" s="40"/>
      <c r="G42" s="40"/>
    </row>
    <row r="43" spans="3:7" s="39" customFormat="1" ht="12.75" x14ac:dyDescent="0.2">
      <c r="C43" s="40"/>
      <c r="D43" s="40"/>
      <c r="F43" s="40"/>
      <c r="G43" s="40"/>
    </row>
    <row r="44" spans="3:7" s="39" customFormat="1" ht="12.75" x14ac:dyDescent="0.2">
      <c r="C44" s="40"/>
      <c r="D44" s="40"/>
      <c r="F44" s="40"/>
      <c r="G44" s="40"/>
    </row>
    <row r="45" spans="3:7" s="39" customFormat="1" ht="12.75" x14ac:dyDescent="0.2">
      <c r="C45" s="40"/>
      <c r="D45" s="40"/>
      <c r="F45" s="40"/>
      <c r="G45" s="40"/>
    </row>
    <row r="46" spans="3:7" s="39" customFormat="1" ht="12.75" x14ac:dyDescent="0.2">
      <c r="C46" s="40"/>
      <c r="D46" s="40"/>
      <c r="F46" s="40"/>
      <c r="G46" s="40"/>
    </row>
    <row r="47" spans="3:7" s="39" customFormat="1" ht="12.75" x14ac:dyDescent="0.2">
      <c r="C47" s="40"/>
      <c r="D47" s="40"/>
      <c r="F47" s="40"/>
      <c r="G47" s="40"/>
    </row>
    <row r="48" spans="3:7" s="39" customFormat="1" ht="12.75" x14ac:dyDescent="0.2">
      <c r="C48" s="40"/>
      <c r="D48" s="40"/>
      <c r="F48" s="40"/>
      <c r="G48" s="40"/>
    </row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1.8110236220472442" right="1.0236220472440944" top="0.74803149606299213" bottom="0.74803149606299213" header="0.31496062992125984" footer="0.31496062992125984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Bertha Antillon</cp:lastModifiedBy>
  <cp:lastPrinted>2024-01-29T18:21:55Z</cp:lastPrinted>
  <dcterms:created xsi:type="dcterms:W3CDTF">2020-01-08T22:30:53Z</dcterms:created>
  <dcterms:modified xsi:type="dcterms:W3CDTF">2024-01-29T18:22:15Z</dcterms:modified>
</cp:coreProperties>
</file>