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FAPAJ12\Desktop\"/>
    </mc:Choice>
  </mc:AlternateContent>
  <xr:revisionPtr revIDLastSave="0" documentId="8_{A1EC0169-9D35-4C5B-ADA8-70998F9BC839}" xr6:coauthVersionLast="47" xr6:coauthVersionMax="47" xr10:uidLastSave="{00000000-0000-0000-0000-000000000000}"/>
  <bookViews>
    <workbookView xWindow="-108" yWindow="-108" windowWidth="19416" windowHeight="10296" xr2:uid="{A30E243C-8A26-4F4D-B2F8-1EABDD8C0B40}"/>
  </bookViews>
  <sheets>
    <sheet name="b" sheetId="1" r:id="rId1"/>
  </sheets>
  <definedNames>
    <definedName name="_xlnm.Print_Titles" localSheetId="0">b!$1:$4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27" i="1"/>
  <c r="E46" i="1"/>
  <c r="E55" i="1"/>
  <c r="E71" i="1"/>
  <c r="E90" i="1"/>
  <c r="E105" i="1"/>
  <c r="E107" i="1" s="1"/>
  <c r="D134" i="1"/>
  <c r="D135" i="1"/>
  <c r="D138" i="1"/>
  <c r="D141" i="1"/>
  <c r="D194" i="1"/>
  <c r="F194" i="1"/>
  <c r="E217" i="1"/>
  <c r="G217" i="1"/>
  <c r="C236" i="1"/>
  <c r="D236" i="1"/>
  <c r="E251" i="1"/>
  <c r="G251" i="1"/>
  <c r="E258" i="1"/>
  <c r="G258" i="1"/>
  <c r="F269" i="1"/>
  <c r="F276" i="1"/>
  <c r="F280" i="1"/>
  <c r="F312" i="1"/>
  <c r="F320" i="1"/>
</calcChain>
</file>

<file path=xl/sharedStrings.xml><?xml version="1.0" encoding="utf-8"?>
<sst xmlns="http://schemas.openxmlformats.org/spreadsheetml/2006/main" count="453" uniqueCount="339">
  <si>
    <t>2. NOTAS AL ESTADO ANALÍTICO DE INGRESOS PRESUPUESTARIOS</t>
  </si>
  <si>
    <t>Total de Gastos Contables</t>
  </si>
  <si>
    <t>4.</t>
  </si>
  <si>
    <t>Otros Gastos Contables No Presupuestarios</t>
  </si>
  <si>
    <t>3.7.</t>
  </si>
  <si>
    <t>Otros Gastos (EA, R 5.5.9)</t>
  </si>
  <si>
    <t>3.6.</t>
  </si>
  <si>
    <t>Aumento por Insuficiencia de Provisiones (EA, R 5.5.5)</t>
  </si>
  <si>
    <t>3.5.</t>
  </si>
  <si>
    <t>Aumento por Insuficiencia de Estimaciones por Pérdidas o Deterioro u Obsolescencia (EA, R 5.5.4)</t>
  </si>
  <si>
    <t>3.4.</t>
  </si>
  <si>
    <t>Disminución de Inventarios (EA, R 5.5.3)</t>
  </si>
  <si>
    <t xml:space="preserve">3.3. </t>
  </si>
  <si>
    <t>Provisiones (EA, R 5.5.2)</t>
  </si>
  <si>
    <t>3.2.</t>
  </si>
  <si>
    <t>Estimaciones, Depreciaciones, Deterioros, Obsolescencias y Amortizaciones (EA, R 5.5.1)</t>
  </si>
  <si>
    <t>3.1.</t>
  </si>
  <si>
    <t>Más Gastos Contables No Presupuestarios</t>
  </si>
  <si>
    <t>3.</t>
  </si>
  <si>
    <t>Otros Egresos Presupuestarios No Contables</t>
  </si>
  <si>
    <t>2.21.</t>
  </si>
  <si>
    <t>Adeudos de Ejercicios Ficales Anteriores (ADEFAS) (COG 9900)</t>
  </si>
  <si>
    <t>2.20.</t>
  </si>
  <si>
    <t>Amortización de la Deuda Pública (COG 9100)</t>
  </si>
  <si>
    <t>2.19.</t>
  </si>
  <si>
    <t>Provisiones para Contingencias y Otras Erogaciones Especiales (COG 7900)</t>
  </si>
  <si>
    <t>2.18.</t>
  </si>
  <si>
    <t>Inversiones en Fideicomisos, Mandatos y Otros Análogos  (COG 7500)</t>
  </si>
  <si>
    <t xml:space="preserve">2.17. </t>
  </si>
  <si>
    <t>Concesión de Préstamos (COG7400)</t>
  </si>
  <si>
    <t>2.16.</t>
  </si>
  <si>
    <t>Compra de Títulos y Valores (COG7300)</t>
  </si>
  <si>
    <t>2.15.</t>
  </si>
  <si>
    <t>Acciones y Participaciones de Capital (COG7200)</t>
  </si>
  <si>
    <t>2.14.</t>
  </si>
  <si>
    <t>Obra Pública en Bienes Propios (COG 6200)</t>
  </si>
  <si>
    <t>2.13.</t>
  </si>
  <si>
    <t>Obra Pública en Bienes de Dominio Público (COG 6100)</t>
  </si>
  <si>
    <t>2.12.</t>
  </si>
  <si>
    <t>Activos Intangibles (COG 5900)</t>
  </si>
  <si>
    <t xml:space="preserve">2.11. </t>
  </si>
  <si>
    <t>Bienes Inmuebles (COG 5800)</t>
  </si>
  <si>
    <t>2.10.</t>
  </si>
  <si>
    <t>Activos Biológicos (COG 5700)</t>
  </si>
  <si>
    <t>2.9.</t>
  </si>
  <si>
    <t>Maquinaria, Otros Equipos y Herramientas (COG 5600)</t>
  </si>
  <si>
    <t>2.8.</t>
  </si>
  <si>
    <t>Equipo de Defensa y seguridad (COG 5500)</t>
  </si>
  <si>
    <t>2.7.</t>
  </si>
  <si>
    <t>Vehículos y Equipo de Transporte (COG 5400)</t>
  </si>
  <si>
    <t>2.6.</t>
  </si>
  <si>
    <t>Equipo e Instrumental Médico y de Laboratorio (COG 5300)</t>
  </si>
  <si>
    <t>2.5.</t>
  </si>
  <si>
    <t>Mobiliario y Equipo Educacional y Recreativo (COG 5200)</t>
  </si>
  <si>
    <t>2.4.</t>
  </si>
  <si>
    <t>Mobiliario y Equipo de Administración (COG 5100)</t>
  </si>
  <si>
    <t>2.3.</t>
  </si>
  <si>
    <t>Materiales y Suministros (COG 2100,2200,2400,2500,2600,2700,2800 y 2900)</t>
  </si>
  <si>
    <t>2.2.</t>
  </si>
  <si>
    <t>Materias Primas y Materiales de Producción y Comercialización (COG 2300)</t>
  </si>
  <si>
    <t>2.1.</t>
  </si>
  <si>
    <t>Menos Egresos Presupuestarios No Contables</t>
  </si>
  <si>
    <t>2.</t>
  </si>
  <si>
    <t>Total de Egresos Presupuestarios (Dev. EAEPE)</t>
  </si>
  <si>
    <t>1.</t>
  </si>
  <si>
    <t>Importe</t>
  </si>
  <si>
    <t>Concepto</t>
  </si>
  <si>
    <t xml:space="preserve">Conciliación entre los Egresos Presupuestarios y Contables </t>
  </si>
  <si>
    <t>Total de Ingresos Contables</t>
  </si>
  <si>
    <t>Otros Ingresos Presupuestarios No Contables</t>
  </si>
  <si>
    <t>3.3</t>
  </si>
  <si>
    <t>Ingresos Derivados de Financiamientos (EAI, CRI 0)</t>
  </si>
  <si>
    <t>Aprovechamientos Patrimoniales (EAI, CRI 62)</t>
  </si>
  <si>
    <t>Menos Ingresos Presupuestarios No Contables</t>
  </si>
  <si>
    <t>Otros Ingresos Contables No Presupuestarios</t>
  </si>
  <si>
    <t>Otros Ingresos y Beneficios Varios  (EA,R 4.3.9)</t>
  </si>
  <si>
    <t>Disminución del Exceso de Provisiones  (EA,R 4.3.4)</t>
  </si>
  <si>
    <t>Disminución del Exceso de Estimaciones por Pérdida o Deterioro u Obsolescencia  (EA,R 4.3.3)</t>
  </si>
  <si>
    <t>Incremento por Variación de Inventarios  (EA,R 4.3.2)</t>
  </si>
  <si>
    <t>Ingresos Financieros (EA,R 4.3.1)</t>
  </si>
  <si>
    <t>Más Ingresos Contables No Presupuestarios</t>
  </si>
  <si>
    <t>Total de Ingresos Presupuestarios (Dev. EAI)</t>
  </si>
  <si>
    <t xml:space="preserve">Conciliación entre los Ingresos Presupuestarios y Contables </t>
  </si>
  <si>
    <t>V) CONCILIACIÓN ENTRE LOS INGRESOS PRESUPUESTARIOS  Y CONTABLES, ASÍ COMO ENTRE LOS EGRESOS PRESUPUESTARIOS Y LOS GASTOS CONTABLES.</t>
  </si>
  <si>
    <t>El Fondo Auxiliar para la Administración de Justicia no realiza operaciones extraordinarias, por lo que el flujo de efectivo neto de las actividades de operación (importe de $114,802,814.15) es igual al resultado neto generado en el periodo del 01 de enero al 31 de diciembre de 2023, lo cual se puede apreciar en el estado de actividades de la institución.</t>
  </si>
  <si>
    <t>Nota 3:</t>
  </si>
  <si>
    <t>Flujo de Efectivo Netos de las Actividades de Operación</t>
  </si>
  <si>
    <t>Incremento en cuentas por cobrar</t>
  </si>
  <si>
    <t>Ganancia / pérdida en venta de bienes muebles e inmuebles e intangibles</t>
  </si>
  <si>
    <t>Incremento en las inversiones producido por revaluacion</t>
  </si>
  <si>
    <t xml:space="preserve">Incrementos en las provisiones </t>
  </si>
  <si>
    <t>Amortización</t>
  </si>
  <si>
    <t>Depreciación</t>
  </si>
  <si>
    <t>Movimientos de partidas (o rubros) que no afectan al efectivo</t>
  </si>
  <si>
    <t>Resultado de Ejercicio Ahorro / Desahorro</t>
  </si>
  <si>
    <t>CONCILIACION DE FLUJOS DE EFECTIVOS NETOS</t>
  </si>
  <si>
    <t>No existen partes relacionadas que puedan ejercer influencia significativa sobre la toma de decisiones financieras y operativas de la institución.</t>
  </si>
  <si>
    <t>PARTES RELACIONADAS</t>
  </si>
  <si>
    <t>Ingresos Presupuestales</t>
  </si>
  <si>
    <t xml:space="preserve"> al 31 de diciembre de 2023</t>
  </si>
  <si>
    <t>%</t>
  </si>
  <si>
    <t>Importe Recaudado al 31 de diciembre de 2023</t>
  </si>
  <si>
    <t>Importe Devengado</t>
  </si>
  <si>
    <t>Proyecto de Presupuesto Aprobado y Modificado para el Ejercicio de 2022</t>
  </si>
  <si>
    <t>Los meses de enero a diciembre del ejercicio 2023, el Fondo Auxiliar recaudó ingresos por un importe de $114,802,814.15</t>
  </si>
  <si>
    <t>Nota 2:</t>
  </si>
  <si>
    <t>No se presenta excedente</t>
  </si>
  <si>
    <t>Total</t>
  </si>
  <si>
    <t>Bienes Muebles, Inmuebles e Intangibles</t>
  </si>
  <si>
    <t>Transferencias, Asignaciones, subsidios y otras Ayudas</t>
  </si>
  <si>
    <t>Servicios generales</t>
  </si>
  <si>
    <t>Materiales y Suministros</t>
  </si>
  <si>
    <t>Servicios personales</t>
  </si>
  <si>
    <t>(%)</t>
  </si>
  <si>
    <t>($)</t>
  </si>
  <si>
    <t>Explicación de la variación (excedente)</t>
  </si>
  <si>
    <t>Variación (excedente) respecto al presupuesto aprobado</t>
  </si>
  <si>
    <t>Presupuesto total ejercido al 31 de diciembre de 2023</t>
  </si>
  <si>
    <t>Presupuesto Aprobado y Modificado para el ejercicio de 2023</t>
  </si>
  <si>
    <t>Capítulo</t>
  </si>
  <si>
    <t>El detalle del presupuesto ejercido y el análisis de su variación porcentual con relación a los importes aprobados en el Presupuesto de Egresos, se explican a continuación:</t>
  </si>
  <si>
    <t>Nota 1:</t>
  </si>
  <si>
    <t>1. NOTAS AL ESTADO DE EJERCICIO DEL PRESUPUESTO DE EGRESOS</t>
  </si>
  <si>
    <t xml:space="preserve">INFORMACIÓN PRESUPUESTAL </t>
  </si>
  <si>
    <t>Total de Adquisiciones de Bienes 
Muebles e Inmuebles e Intangibles</t>
  </si>
  <si>
    <t>Bienes Inmuebles</t>
  </si>
  <si>
    <t>Activos Intangibles (licencias informáticas y software)</t>
  </si>
  <si>
    <t>Maquinaria, Otros Equipos y Herramientas</t>
  </si>
  <si>
    <t>Vehículos y Equipo de Transporte</t>
  </si>
  <si>
    <t>Equipo e Instrumental Médico y de Laboratorio</t>
  </si>
  <si>
    <t>Mobiliario y Equipo Educacional y Recreativo</t>
  </si>
  <si>
    <t>Mobiliario y Equipo de Administración</t>
  </si>
  <si>
    <t>Bienes muebles</t>
  </si>
  <si>
    <t>Otros bienes inmuebles</t>
  </si>
  <si>
    <t>Construcciones en proceso en bienes propios</t>
  </si>
  <si>
    <t>Construcciones en proceso en bienes de dominio público</t>
  </si>
  <si>
    <t>Infraestructura</t>
  </si>
  <si>
    <t>Edificios no habitacionales</t>
  </si>
  <si>
    <t>Viviendas</t>
  </si>
  <si>
    <t>Terrenos</t>
  </si>
  <si>
    <t>.</t>
  </si>
  <si>
    <t>Bienes inmuebles, infraestructura y construcciones en proceso</t>
  </si>
  <si>
    <t>Durante el período del 1 de enero al 31 de diciembre de 2023 se realizaron las siguientes adquisiciones de bienes muebles e inmuebles:</t>
  </si>
  <si>
    <t>2. Adquisiciones de las actividades de inversión efectivamente pagadas</t>
  </si>
  <si>
    <t>Total de efectivo y equivalentes</t>
  </si>
  <si>
    <t>Inversiones</t>
  </si>
  <si>
    <t>Bancos</t>
  </si>
  <si>
    <t>Efectivo</t>
  </si>
  <si>
    <t xml:space="preserve"> (31 de diciembre de 2023)</t>
  </si>
  <si>
    <t>( 01 de Enero de 2023)</t>
  </si>
  <si>
    <t>Al final del período</t>
  </si>
  <si>
    <t>Al inicio del período</t>
  </si>
  <si>
    <t>El análisis de los saldos iniciales y finales del período del 01 de enero al 31 de diciembre del 2023 que figuran en la última parte del estado de flujos de efectivo es como sigue.</t>
  </si>
  <si>
    <t>1. Efectivo y equivalentes</t>
  </si>
  <si>
    <t>INFORMACIÓN CONTABLE</t>
  </si>
  <si>
    <t>IV) NOTAS AL ESTADO DE FLUJOS DE EFECTIVO</t>
  </si>
  <si>
    <t>Diferencia entre Ingresos y Gastos</t>
  </si>
  <si>
    <t xml:space="preserve">Resultado del Ejercicio </t>
  </si>
  <si>
    <t>Procedencia de los Recursos</t>
  </si>
  <si>
    <t>La cuenta de Hacienda Pública/ Patrimonio Generado del  Ejercicio durante el período del 01 de enero al 31 de diciembre presenta un saldo como sigue:</t>
  </si>
  <si>
    <t xml:space="preserve">Cambios en políticas contables y cambios por errores contables </t>
  </si>
  <si>
    <t>La cuenta de Hacienda Pública/ Patrimonio Generado de Ejercicios Anteriores durante el período del 01 de enero al 31 de diciembre si presenta variación por cambios en políticas contables y cambios por errores contables.</t>
  </si>
  <si>
    <t>El Fondo Auxiliar para la Administración de Justicia no cuenta con patrimonio contribuido de la institución.</t>
  </si>
  <si>
    <t xml:space="preserve">Nota 1: </t>
  </si>
  <si>
    <t>III) NOTAS AL ESTADO DE VARIACIONES EN LA HACIENDA PÚBLICA</t>
  </si>
  <si>
    <t>d) El saldo en la cuenta de Certificados de Depósito son los certificados en poder del Departamento del Fondo Auxiliar para la Administración de Justicia.</t>
  </si>
  <si>
    <t>c) El saldo de Otros Pasivos a Corto Plazo se integra por Impuestos de la Cámara de la Industria de la Construcción Distrito Bravos. El importe que esta cuenta refleja constituye un monto que aún no ha sido solicitado en pago por dicha Cámara.</t>
  </si>
  <si>
    <t xml:space="preserve">b) El saldo en la cuenta de Pólizas de Afianzadoras son los depósitos de Pólizas de Fianza en poder del Departamento del Fondo Auxiliar para la Administración de Justicia. </t>
  </si>
  <si>
    <t>a) El saldo en la cuenta de Certificados de Depósito son los certificados en poder del Departamento del Fondo Auxiliar para la Administración de Justicia.</t>
  </si>
  <si>
    <t>d)</t>
  </si>
  <si>
    <t>Factible</t>
  </si>
  <si>
    <t>N/A</t>
  </si>
  <si>
    <t>Otros Fondos de Terceros en Garantía y/o Administración a largo plazo</t>
  </si>
  <si>
    <t>Certificados de Deposito</t>
  </si>
  <si>
    <t>2.2.5.2.0.1</t>
  </si>
  <si>
    <t>c)</t>
  </si>
  <si>
    <t xml:space="preserve">Otros Pasivos a Corto Plazo </t>
  </si>
  <si>
    <t>Impuestos por pagar</t>
  </si>
  <si>
    <t>2.2.7.0.0.1</t>
  </si>
  <si>
    <t>b)</t>
  </si>
  <si>
    <t>Registro de Pólizas de Fianzas recibidas de Terceros para la Administración a corto plazo</t>
  </si>
  <si>
    <t>Pólizas de Afianzadora</t>
  </si>
  <si>
    <t>2.1.6.1.0.5</t>
  </si>
  <si>
    <t>a)</t>
  </si>
  <si>
    <t xml:space="preserve"> Factible</t>
  </si>
  <si>
    <t xml:space="preserve">Otros Fondos de Terceros en Garantía y/o Administración a corto plazo </t>
  </si>
  <si>
    <t>Certificados de depósito</t>
  </si>
  <si>
    <t>2.1.6.1.0.3</t>
  </si>
  <si>
    <t>Notas adicionales</t>
  </si>
  <si>
    <t>Factibilidad de pago</t>
  </si>
  <si>
    <t>Vencimiento en días</t>
  </si>
  <si>
    <t>Descripción</t>
  </si>
  <si>
    <t>Nombre</t>
  </si>
  <si>
    <t>Cuenta Contable</t>
  </si>
  <si>
    <t>El Pasivo del Fondo Auxiliar para la Administración de Justicia se conforma de la manera siguiente:</t>
  </si>
  <si>
    <t>Nota 8:</t>
  </si>
  <si>
    <t>PASIVO</t>
  </si>
  <si>
    <t>El Fondo Auxiliar para la Administración de Justicia no cuenta con otros activos</t>
  </si>
  <si>
    <t>Nota 7:</t>
  </si>
  <si>
    <t>OTROS ACTIVOS</t>
  </si>
  <si>
    <t>El Fondo Auxiliar para la Administración de Justicia no realiza estimaciones.</t>
  </si>
  <si>
    <t>Nota 6:</t>
  </si>
  <si>
    <t>ESTIMACIONES Y DETERIOROS</t>
  </si>
  <si>
    <t xml:space="preserve">Se  está llevando a cabo por parte de la Dirección del Fondo Auxiliar una depuración a fin de contar con los saldos contables reales y a partir del resultado llevar a cabo los ajustes contables correspondientes.  </t>
  </si>
  <si>
    <t>Nota:</t>
  </si>
  <si>
    <t>En funcionamiento</t>
  </si>
  <si>
    <t>No se han realizado depreciaciones ni amortizaciones</t>
  </si>
  <si>
    <t>Activos Intangibles</t>
  </si>
  <si>
    <t>1.2.4.6</t>
  </si>
  <si>
    <t>Mobiliario y Equipo educacional y recreativo</t>
  </si>
  <si>
    <t>1.2.4.5</t>
  </si>
  <si>
    <t>Maquinaria, otros equipos y herramientas</t>
  </si>
  <si>
    <t>Equipo de transporte</t>
  </si>
  <si>
    <t>1.2.4.4</t>
  </si>
  <si>
    <t xml:space="preserve">Maquinaria y equipo </t>
  </si>
  <si>
    <t>1.2.4.3</t>
  </si>
  <si>
    <t>Mobiliario y equipo de administración</t>
  </si>
  <si>
    <t>1.2.4.1</t>
  </si>
  <si>
    <t>Edificios no habitacionales (oficinas)</t>
  </si>
  <si>
    <t>1.2.3.3</t>
  </si>
  <si>
    <t>Estado</t>
  </si>
  <si>
    <t>Depreciación / Amortización</t>
  </si>
  <si>
    <t>El Activo No Circulante del Fondo Auxiliar para la Administración de Justicia se compone de los rubros y características siguientes:</t>
  </si>
  <si>
    <t>Nota 5:</t>
  </si>
  <si>
    <t>BIENES MUEBLES, INMUEBLES E INTANGIBLES</t>
  </si>
  <si>
    <t>El Fondo Auxiliar para la Administración de Justicia  maneja inversiones a plazo de 180 dias y a plazo de 7 dias.</t>
  </si>
  <si>
    <t>Nota 4:</t>
  </si>
  <si>
    <t>INVERSIONES FINANCIERAS</t>
  </si>
  <si>
    <t>El Fondo Auxiliar para la Administración de Justicia no lleva acabo el registro ni el control de los inventarios.</t>
  </si>
  <si>
    <t>INVENTARIOS</t>
  </si>
  <si>
    <t>g) Gastos pendientes de comprobar por parte de Inforaj.</t>
  </si>
  <si>
    <t>f) Gastos de viatico pendiente de comprobar</t>
  </si>
  <si>
    <t>e) De las comisiones pagadas por la institución bancaria scotiabank se absorvio el saldo total registrada en la cuenta deudora quedando un saldo a favor de la institución en la cuenta, mismas que se absorveran en comisiones futuras.</t>
  </si>
  <si>
    <t>d) Deposito pendiente por parte de Contabilidad y Presupuestos</t>
  </si>
  <si>
    <t>c) Corresponde al importe que nos adeuda la Secretaria de Hacienda de Gobierno del Estado por concepto de intereses por el saldo ponderado de certificados y fianzas a mayo de 2020.</t>
  </si>
  <si>
    <t xml:space="preserve">b) Corresponde al pago de la construcción del Instituto de la Defensoría Pública y la adquisición de la bóveda de almacenamiento masivo de video digital de audiencias de oralidad penal en el estado, autorizados mediante sesión plenaria extraordinaria pública celebrada el 11 de diciembre de 2015 bajo el numeral 3. Cabe hacer mención que el CONSPEN realizó aportación con fondo federal. </t>
  </si>
  <si>
    <t>a) Corresponde a la autorización otorgada por el pleno del Tribunal Superior de Justicia, en sesión plenaria extraordinaria pública celebrada el  8 de septiembre de 2015 para apoyar a la Secretaría de Hacienda de Gobierno del Estado, a fin de cubrir el importe del contrato de adquisición de bienes SH/024/2015; el cual tuvo por objeto suministrar e instalar mobiliario para el Centro de Justicia. Dicho importe se deriva de remanentes de ejercicios anteriores, por lo que no forma parte de los ingresos presupuestales del ejercicio en curso.</t>
  </si>
  <si>
    <t>TOTAL</t>
  </si>
  <si>
    <t>g)</t>
  </si>
  <si>
    <t>Gastos por Comprobar por parte de Inforaj</t>
  </si>
  <si>
    <t>f)</t>
  </si>
  <si>
    <t>Gastos de Viaticos Pendientes de Comprobar</t>
  </si>
  <si>
    <t>e)</t>
  </si>
  <si>
    <t>Comisiones Bancarias Pendientes de Devolución</t>
  </si>
  <si>
    <t>Depósito pendiente por parte de Contabilidad y Presupuestos</t>
  </si>
  <si>
    <t>Intereses Secretaria de Hacienda de Gobierno del Estado</t>
  </si>
  <si>
    <t>Anticipo S.H.G.E. para Bóveda de Almacenamiento</t>
  </si>
  <si>
    <t>Anticipo Mobiliario Centro de Justicia</t>
  </si>
  <si>
    <t xml:space="preserve">d) El saldo en Deudores Diversos al 31 de diciembre se integra de la manera siguiente: </t>
  </si>
  <si>
    <t>El Fondo Auxiliar para la Administración de la Justicia sí cuenta con Derechos a Recibir Efectivo o Equivalentes pendientes de cobro.</t>
  </si>
  <si>
    <t>DERECHOS A RECIBIR EFECTIVO O EQUIVALENTES</t>
  </si>
  <si>
    <t>Administración de los certificados de depósito e intereses devengados</t>
  </si>
  <si>
    <t xml:space="preserve">Inversión Scotiabank      </t>
  </si>
  <si>
    <t>Fondos de inversión con liquidez menor y mayor a 30 días</t>
  </si>
  <si>
    <t>21503513815</t>
  </si>
  <si>
    <t>Administración de certificados de depósito e intereses devengados</t>
  </si>
  <si>
    <t>Inversión HSBC</t>
  </si>
  <si>
    <t>Fondos de inversión con liquidez menor a 30 días</t>
  </si>
  <si>
    <t>63-4285649-2</t>
  </si>
  <si>
    <t>Destino</t>
  </si>
  <si>
    <t>Institución bancaria</t>
  </si>
  <si>
    <t>Tipo de cuenta</t>
  </si>
  <si>
    <t>Número de cuenta</t>
  </si>
  <si>
    <t>c) El saldo en Inversiones Temporales al 31 de diciembre se integra de la manera siguiente:</t>
  </si>
  <si>
    <t>i) El saldo de Scotiabank corresponde a la cuenta nueva que se aperturo para el manejo independiente de los certificados de deposito del Distrito Judicial Benito Juarez.</t>
  </si>
  <si>
    <t>j) Corresponde a la cuenta nueva que se aperturo para el manejo de los ingresos propios del Poder Judicial del Estado.</t>
  </si>
  <si>
    <t>i) El saldo de Scotiabank corresponde a la cuenta nueva que se aperturo para el manejo independiente de los certificados de deposito del Distrito Judicial Bravos.</t>
  </si>
  <si>
    <t>h) El saldo de Scotiabank corresponde a los ingresos propios del Poder Judicial del Estado, por el servicio de fotocopiado.</t>
  </si>
  <si>
    <t>g) Corresponde a la cuenta nueva que se aperturo para el manejo independiente de los certificados de deposito del Distrito Judicial Abraham Gonzalez.</t>
  </si>
  <si>
    <t>f) El saldo de Scotiabank corresponde a la cuenta nueva que se aperturo para el manejo independiente de las TPV.</t>
  </si>
  <si>
    <t>e) El saldo de Scotiabank corresponde a la cuenta nueva que se apertura para el manejo independiente de los certificados de depósito en el Distrito Morelos</t>
  </si>
  <si>
    <t>d) Es una cuenta puente la cual es necesaria para mantener la inversión y su saldo es de disposición inmediata para transferir a las cuentas de devolución de certificados de depósito en caso de ser necesario.</t>
  </si>
  <si>
    <t>c) El saldo de la cuenta de Banamex corresponde a ingresos por billetes de depósito, dicha cuenta se creó en octubre de 2013 y el último movimiento fue en octubre de 2015, por lo que será cancelada.</t>
  </si>
  <si>
    <t>b) El saldo de HSBC corresponde a los certificados de depósito pendiente de devolución.</t>
  </si>
  <si>
    <t>a) El saldo de Bancomer corresponde a los ingresos propios del Poder Judicial del Estado, (fotocopiado, certificaciones de INFORAJ y multas judiciales).</t>
  </si>
  <si>
    <t>k)</t>
  </si>
  <si>
    <t>Devolución de Certificados de Depósito (Benito Juarez)</t>
  </si>
  <si>
    <t>Scotiabank</t>
  </si>
  <si>
    <t>Cheques cuenta (corriente)</t>
  </si>
  <si>
    <t>j)</t>
  </si>
  <si>
    <t>Ingresos Propios</t>
  </si>
  <si>
    <t>i)</t>
  </si>
  <si>
    <t>Devolución de Certificados de Depósito (Bravos)</t>
  </si>
  <si>
    <t>h)</t>
  </si>
  <si>
    <t>Ingresos Fotocopiado</t>
  </si>
  <si>
    <t>Devolución de Certificados de Depósito (Abraham Gonzalez)</t>
  </si>
  <si>
    <t>Certificados  de Depósito TPV</t>
  </si>
  <si>
    <t>Devolución de Certificados de Depósito (Morelos)</t>
  </si>
  <si>
    <t>Cuenta Puente (Devoluciones)</t>
  </si>
  <si>
    <t>Cheques (cuenta corriente)</t>
  </si>
  <si>
    <t>Certificados  de Depósito BANSEFI</t>
  </si>
  <si>
    <t xml:space="preserve">Banamex </t>
  </si>
  <si>
    <t>Devolución de  Certificados de Depósito</t>
  </si>
  <si>
    <t xml:space="preserve">HSBC </t>
  </si>
  <si>
    <t>Bancomer Fotocopiado</t>
  </si>
  <si>
    <t>b) El saldo en Bancos al 31 de diciembre está integrado por las cuentas siguientes:</t>
  </si>
  <si>
    <t>Totales</t>
  </si>
  <si>
    <t xml:space="preserve">Depto. Fondo Auxiliar Bravos </t>
  </si>
  <si>
    <t>Depto. Fondo Auxiliar Benito Juarez</t>
  </si>
  <si>
    <t>Depto. Fondo Auxiliar Morelos</t>
  </si>
  <si>
    <t>Depto. Fotocopiado Dto. Morelos</t>
  </si>
  <si>
    <t>Distrito</t>
  </si>
  <si>
    <t>a) El saldo en Caja mostrado al 31 de diciembre por un importe de $50,000.00 se debe a la apertura de cajas chicas:</t>
  </si>
  <si>
    <t>Deudores Diversos</t>
  </si>
  <si>
    <t>1.1.1.4</t>
  </si>
  <si>
    <t>Inversiones Temporales</t>
  </si>
  <si>
    <t>1.1.1.3</t>
  </si>
  <si>
    <t>1.1.1.2</t>
  </si>
  <si>
    <t>Efectivo y Equivalentes</t>
  </si>
  <si>
    <t>1.1.1.1</t>
  </si>
  <si>
    <t>Cuenta contable</t>
  </si>
  <si>
    <t>El Activo Circulante mostrado al 31 de diciembre por un importe de $788,896,210.91 se integra como sigue:</t>
  </si>
  <si>
    <t>EFECTIVO Y EQUIVALENTES</t>
  </si>
  <si>
    <t>II) NOTAS AL ESTADO DE SITUACIÓN FINANCIERA</t>
  </si>
  <si>
    <t xml:space="preserve">El Fondo Auxiliar para la Administración de la Justicia no tiene ingresos extraordinarios. </t>
  </si>
  <si>
    <t>b) El saldo se refiere al pago de diversos servicios generales</t>
  </si>
  <si>
    <t xml:space="preserve">a) El saldo se refiere al pago de estimulo economico y servicio social </t>
  </si>
  <si>
    <t>Total de gastos de funcionamiento</t>
  </si>
  <si>
    <t>Servicios Generales</t>
  </si>
  <si>
    <t>materiales y Suministros</t>
  </si>
  <si>
    <t>Servicios Personales</t>
  </si>
  <si>
    <t>Del 01 de enero al 31 de diciembre</t>
  </si>
  <si>
    <t>Los Gastos de Funcionamiento durante el período comprendido del 01 de enero al 31 de diciembre que representan el 10% o más del total de los gastos son los siguientes:</t>
  </si>
  <si>
    <t>1.2 Gastos y otras pérdidas</t>
  </si>
  <si>
    <t>Acreedora</t>
  </si>
  <si>
    <t>Otros Aprovechamientos</t>
  </si>
  <si>
    <t>Intereses y Rendimientos</t>
  </si>
  <si>
    <t>Derechos por Prestación de Servicios</t>
  </si>
  <si>
    <t>Naturaleza</t>
  </si>
  <si>
    <t>Monto</t>
  </si>
  <si>
    <t>Tipo</t>
  </si>
  <si>
    <t>Durante el período comprendido del 01 de enero al 31 de diciembre de 2023 se conforma de la manera siguiente:</t>
  </si>
  <si>
    <t>1.1 Ingresos y otros beneficios</t>
  </si>
  <si>
    <t>I) NOTAS AL ESTADO DE ACTIVIDADES</t>
  </si>
  <si>
    <t>b. NOTAS DE DESGLOSE:</t>
  </si>
  <si>
    <t>Al 31 de diciembre de 2023</t>
  </si>
  <si>
    <t>b) Notas de Desglose</t>
  </si>
  <si>
    <t>Notas a los Estados Financieros</t>
  </si>
  <si>
    <t>FONDO AUXILIAR PARA LA ADMINISTRACIÓN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</si>
</sst>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7" x14ac:knownFonts="1">
    <font>
      <sz val="11"/>
      <color theme="1"/>
      <name val="Calibri"/>
      <family val="2"/>
      <scheme val="minor"/>
    </font>
    <font>
      <sz val="11"/>
      <color theme="1"/>
      <name val="Calibri"/>
      <family val="2"/>
      <scheme val="minor"/>
    </font>
    <font>
      <sz val="11"/>
      <color theme="1"/>
      <name val="Arial"/>
      <family val="2"/>
    </font>
    <font>
      <b/>
      <u/>
      <sz val="11"/>
      <color rgb="FF0000FF"/>
      <name val="Arial"/>
      <family val="2"/>
    </font>
    <font>
      <b/>
      <sz val="11"/>
      <color theme="1"/>
      <name val="Arial"/>
      <family val="2"/>
    </font>
    <font>
      <b/>
      <sz val="10"/>
      <color theme="1"/>
      <name val="Arial"/>
      <family val="2"/>
    </font>
    <font>
      <b/>
      <sz val="10"/>
      <color rgb="FF000000"/>
      <name val="Arial"/>
      <family val="2"/>
    </font>
    <font>
      <sz val="10"/>
      <color rgb="FF000000"/>
      <name val="Arial"/>
      <family val="2"/>
    </font>
    <font>
      <b/>
      <sz val="8"/>
      <color theme="0"/>
      <name val="Arial"/>
      <family val="2"/>
    </font>
    <font>
      <b/>
      <sz val="12"/>
      <color theme="1"/>
      <name val="Arial"/>
      <family val="2"/>
    </font>
    <font>
      <sz val="10"/>
      <color theme="1"/>
      <name val="Arial"/>
      <family val="2"/>
    </font>
    <font>
      <sz val="9"/>
      <color theme="1"/>
      <name val="Arial"/>
      <family val="2"/>
    </font>
    <font>
      <b/>
      <sz val="9"/>
      <color theme="0"/>
      <name val="Arial"/>
      <family val="2"/>
    </font>
    <font>
      <b/>
      <sz val="8"/>
      <color theme="1"/>
      <name val="Arial"/>
      <family val="2"/>
    </font>
    <font>
      <sz val="8"/>
      <color theme="1"/>
      <name val="Arial"/>
      <family val="2"/>
    </font>
    <font>
      <b/>
      <sz val="11"/>
      <color rgb="FF0000FF"/>
      <name val="Arial"/>
      <family val="2"/>
    </font>
    <font>
      <b/>
      <sz val="14"/>
      <color theme="1"/>
      <name val="Arial"/>
      <family val="2"/>
    </font>
    <font>
      <b/>
      <u/>
      <sz val="11"/>
      <color theme="1"/>
      <name val="Arial"/>
      <family val="2"/>
    </font>
    <font>
      <sz val="12"/>
      <color theme="1"/>
      <name val="Arial"/>
      <family val="2"/>
    </font>
    <font>
      <b/>
      <sz val="10"/>
      <color theme="0"/>
      <name val="Arial"/>
      <family val="2"/>
    </font>
    <font>
      <b/>
      <sz val="11"/>
      <color theme="0"/>
      <name val="Arial"/>
      <family val="2"/>
    </font>
    <font>
      <b/>
      <sz val="9"/>
      <color rgb="FF000000"/>
      <name val="Arial"/>
      <family val="2"/>
    </font>
    <font>
      <sz val="9"/>
      <color rgb="FF000000"/>
      <name val="Arial"/>
      <family val="2"/>
    </font>
    <font>
      <sz val="5"/>
      <color theme="1"/>
      <name val="Arial"/>
      <family val="2"/>
    </font>
    <font>
      <sz val="8"/>
      <color rgb="FF000000"/>
      <name val="Arial"/>
      <family val="2"/>
    </font>
    <font>
      <b/>
      <u/>
      <sz val="12"/>
      <color theme="1"/>
      <name val="Arial"/>
      <family val="2"/>
    </font>
    <font>
      <b/>
      <sz val="9"/>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63242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2">
    <xf numFmtId="0" fontId="0" fillId="0" borderId="0" xfId="0"/>
    <xf numFmtId="0" fontId="2" fillId="0" borderId="0" xfId="0" applyFont="1"/>
    <xf numFmtId="0" fontId="2" fillId="2" borderId="0" xfId="0" applyFont="1" applyFill="1"/>
    <xf numFmtId="0" fontId="3" fillId="0" borderId="0" xfId="0" applyFont="1" applyAlignment="1">
      <alignment horizontal="left" vertical="center"/>
    </xf>
    <xf numFmtId="0" fontId="4" fillId="0" borderId="0" xfId="0" applyFont="1" applyAlignment="1">
      <alignment horizontal="justify" vertical="center"/>
    </xf>
    <xf numFmtId="44" fontId="5" fillId="3" borderId="1" xfId="2" applyFont="1" applyFill="1" applyBorder="1" applyAlignment="1">
      <alignment horizontal="center" vertical="center" wrapText="1"/>
    </xf>
    <xf numFmtId="0" fontId="6" fillId="3"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44" fontId="7" fillId="0" borderId="1" xfId="2" applyFont="1" applyBorder="1" applyAlignment="1">
      <alignment horizontal="center" vertical="center" wrapText="1"/>
    </xf>
    <xf numFmtId="0" fontId="7" fillId="0" borderId="1" xfId="0" applyFont="1" applyBorder="1" applyAlignment="1">
      <alignment horizontal="left" vertical="center" wrapText="1" indent="3"/>
    </xf>
    <xf numFmtId="0" fontId="7" fillId="0" borderId="1" xfId="0" applyFont="1" applyBorder="1" applyAlignment="1">
      <alignment horizontal="center" vertical="center" wrapText="1"/>
    </xf>
    <xf numFmtId="44" fontId="7" fillId="3" borderId="1" xfId="2" applyFont="1" applyFill="1" applyBorder="1" applyAlignment="1">
      <alignment horizontal="center" vertical="center" wrapText="1"/>
    </xf>
    <xf numFmtId="0" fontId="7" fillId="3"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44" fontId="7" fillId="4" borderId="1" xfId="2" applyFont="1" applyFill="1" applyBorder="1" applyAlignment="1">
      <alignment horizontal="center" vertical="center" wrapText="1"/>
    </xf>
    <xf numFmtId="0" fontId="7" fillId="0" borderId="1" xfId="0" applyFont="1" applyBorder="1" applyAlignment="1">
      <alignment horizontal="left" vertical="center" wrapText="1" inden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2" fillId="0" borderId="0" xfId="0" applyFont="1" applyAlignment="1">
      <alignment horizontal="justify" vertical="center" wrapText="1"/>
    </xf>
    <xf numFmtId="0" fontId="9" fillId="0" borderId="0" xfId="0" applyFont="1" applyAlignment="1">
      <alignment vertical="center"/>
    </xf>
    <xf numFmtId="43" fontId="6" fillId="6" borderId="1" xfId="1" applyFont="1" applyFill="1" applyBorder="1" applyAlignment="1">
      <alignment horizontal="center" vertical="center" wrapText="1"/>
    </xf>
    <xf numFmtId="0" fontId="6" fillId="6" borderId="1" xfId="0" applyFont="1" applyFill="1" applyBorder="1" applyAlignment="1">
      <alignment horizontal="left" vertical="center" wrapText="1" indent="1"/>
    </xf>
    <xf numFmtId="0" fontId="6" fillId="6" borderId="1" xfId="0" applyFont="1" applyFill="1" applyBorder="1" applyAlignment="1">
      <alignment horizontal="center" vertical="center" wrapText="1"/>
    </xf>
    <xf numFmtId="43" fontId="7" fillId="0" borderId="1" xfId="1" applyFont="1" applyBorder="1" applyAlignment="1">
      <alignment horizontal="center" vertical="center" wrapText="1"/>
    </xf>
    <xf numFmtId="43" fontId="7" fillId="3" borderId="1" xfId="1" applyFont="1" applyFill="1" applyBorder="1" applyAlignment="1">
      <alignment horizontal="center" vertical="center" wrapText="1"/>
    </xf>
    <xf numFmtId="43" fontId="7" fillId="0" borderId="1" xfId="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justify" vertical="center" wrapText="1"/>
    </xf>
    <xf numFmtId="44" fontId="6" fillId="7" borderId="2" xfId="2" applyFont="1" applyFill="1" applyBorder="1" applyAlignment="1">
      <alignment horizontal="center" vertical="center" wrapText="1"/>
    </xf>
    <xf numFmtId="44" fontId="6" fillId="7" borderId="4" xfId="2" applyFont="1" applyFill="1" applyBorder="1" applyAlignment="1">
      <alignment horizontal="center" vertical="center" wrapText="1"/>
    </xf>
    <xf numFmtId="0" fontId="6" fillId="7" borderId="1" xfId="0" applyFont="1" applyFill="1" applyBorder="1" applyAlignment="1">
      <alignment horizontal="left" vertical="center" wrapText="1"/>
    </xf>
    <xf numFmtId="44" fontId="10" fillId="0" borderId="2" xfId="2" applyFont="1" applyBorder="1" applyAlignment="1">
      <alignment horizontal="center" vertical="center" wrapText="1"/>
    </xf>
    <xf numFmtId="44" fontId="10" fillId="0" borderId="4" xfId="2" applyFont="1" applyBorder="1" applyAlignment="1">
      <alignment horizontal="center" vertical="center" wrapText="1"/>
    </xf>
    <xf numFmtId="0" fontId="10" fillId="0" borderId="1" xfId="0" applyFont="1" applyBorder="1" applyAlignment="1">
      <alignment horizontal="left" vertical="center" wrapText="1"/>
    </xf>
    <xf numFmtId="44" fontId="5" fillId="0" borderId="2" xfId="2" applyFont="1" applyBorder="1" applyAlignment="1">
      <alignment horizontal="center" vertical="center" wrapText="1"/>
    </xf>
    <xf numFmtId="44" fontId="5" fillId="0" borderId="4" xfId="2" applyFont="1" applyBorder="1" applyAlignment="1">
      <alignment horizontal="center" vertical="center" wrapText="1"/>
    </xf>
    <xf numFmtId="0" fontId="5" fillId="0" borderId="1" xfId="0" applyFont="1" applyBorder="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wrapText="1"/>
    </xf>
    <xf numFmtId="9" fontId="11" fillId="0" borderId="2"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44" fontId="11" fillId="0" borderId="1" xfId="2" applyFont="1" applyBorder="1" applyAlignment="1">
      <alignment vertical="center" wrapText="1"/>
    </xf>
    <xf numFmtId="44" fontId="11"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2" fillId="0" borderId="0" xfId="0" applyFont="1" applyAlignment="1">
      <alignment horizontal="left" vertical="center" wrapText="1"/>
    </xf>
    <xf numFmtId="0" fontId="13" fillId="0" borderId="0" xfId="0" applyFont="1" applyAlignment="1">
      <alignment horizontal="center" vertical="center" wrapText="1"/>
    </xf>
    <xf numFmtId="9" fontId="13" fillId="0" borderId="0" xfId="0" applyNumberFormat="1" applyFont="1" applyAlignment="1">
      <alignment horizontal="center" vertical="center" wrapText="1"/>
    </xf>
    <xf numFmtId="43" fontId="13" fillId="0" borderId="0" xfId="1" applyFont="1" applyFill="1" applyBorder="1" applyAlignment="1">
      <alignment vertical="center" wrapText="1"/>
    </xf>
    <xf numFmtId="0" fontId="13" fillId="8" borderId="1" xfId="0" applyFont="1" applyFill="1" applyBorder="1" applyAlignment="1">
      <alignment horizontal="center" vertical="center" wrapText="1"/>
    </xf>
    <xf numFmtId="9" fontId="13" fillId="8" borderId="1" xfId="0" applyNumberFormat="1" applyFont="1" applyFill="1" applyBorder="1" applyAlignment="1">
      <alignment horizontal="center" vertical="center" wrapText="1"/>
    </xf>
    <xf numFmtId="43" fontId="13" fillId="8" borderId="1" xfId="1" applyFont="1" applyFill="1" applyBorder="1" applyAlignment="1">
      <alignment vertical="center" wrapText="1"/>
    </xf>
    <xf numFmtId="0" fontId="14"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43" fontId="14" fillId="0" borderId="1" xfId="1" applyFont="1" applyFill="1" applyBorder="1" applyAlignment="1">
      <alignment vertical="center" wrapText="1"/>
    </xf>
    <xf numFmtId="0" fontId="14" fillId="0" borderId="1" xfId="0" applyFont="1" applyBorder="1" applyAlignment="1">
      <alignment horizontal="left" vertical="center" wrapText="1" indent="1"/>
    </xf>
    <xf numFmtId="0" fontId="8" fillId="5" borderId="1" xfId="0" applyFont="1" applyFill="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left" vertical="center"/>
    </xf>
    <xf numFmtId="43" fontId="18" fillId="0" borderId="0" xfId="1" applyFont="1" applyFill="1" applyAlignment="1">
      <alignment vertical="center"/>
    </xf>
    <xf numFmtId="43" fontId="18" fillId="0" borderId="0" xfId="1" applyFont="1" applyAlignment="1">
      <alignment vertical="center"/>
    </xf>
    <xf numFmtId="0" fontId="18" fillId="0" borderId="0" xfId="0" applyFont="1" applyAlignment="1">
      <alignment vertical="center"/>
    </xf>
    <xf numFmtId="43" fontId="6" fillId="7" borderId="2" xfId="1" applyFont="1" applyFill="1" applyBorder="1" applyAlignment="1">
      <alignment horizontal="center" vertical="center" wrapText="1"/>
    </xf>
    <xf numFmtId="43" fontId="6" fillId="7" borderId="4" xfId="1" applyFont="1" applyFill="1" applyBorder="1" applyAlignment="1">
      <alignment horizontal="center" vertical="center" wrapText="1"/>
    </xf>
    <xf numFmtId="43" fontId="6" fillId="7" borderId="3" xfId="1" applyFont="1" applyFill="1" applyBorder="1" applyAlignment="1">
      <alignment horizontal="center" vertical="center" wrapText="1"/>
    </xf>
    <xf numFmtId="43" fontId="10" fillId="0" borderId="1" xfId="1" applyFont="1" applyBorder="1" applyAlignment="1">
      <alignment horizontal="center" vertical="center" wrapText="1"/>
    </xf>
    <xf numFmtId="43" fontId="10" fillId="0" borderId="2" xfId="1" applyFont="1" applyBorder="1" applyAlignment="1">
      <alignment horizontal="center" vertical="center" wrapText="1"/>
    </xf>
    <xf numFmtId="43" fontId="10" fillId="0" borderId="1" xfId="1" applyFont="1" applyFill="1" applyBorder="1" applyAlignment="1">
      <alignment horizontal="center" vertical="center" wrapText="1"/>
    </xf>
    <xf numFmtId="43" fontId="10" fillId="0" borderId="2" xfId="1"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7" fillId="0" borderId="0" xfId="0" applyFont="1" applyAlignment="1">
      <alignment horizontal="left" vertical="center" wrapText="1"/>
    </xf>
    <xf numFmtId="43" fontId="5" fillId="8" borderId="1" xfId="1"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1" xfId="0" applyFont="1" applyFill="1" applyBorder="1" applyAlignment="1">
      <alignment horizontal="center" vertical="center" wrapText="1"/>
    </xf>
    <xf numFmtId="0" fontId="10" fillId="0" borderId="0" xfId="0" applyFont="1" applyAlignment="1">
      <alignment horizontal="center" vertical="center" wrapText="1"/>
    </xf>
    <xf numFmtId="43" fontId="10" fillId="0" borderId="0" xfId="1" applyFont="1" applyBorder="1" applyAlignment="1">
      <alignment horizontal="center" vertical="center" wrapText="1"/>
    </xf>
    <xf numFmtId="0" fontId="10" fillId="0" borderId="0" xfId="0" applyFont="1" applyAlignment="1">
      <alignment horizontal="left" vertical="center" wrapText="1"/>
    </xf>
    <xf numFmtId="0" fontId="10" fillId="0" borderId="1" xfId="0" applyFont="1" applyBorder="1" applyAlignment="1">
      <alignment horizontal="center" vertical="center" wrapText="1"/>
    </xf>
    <xf numFmtId="43" fontId="10" fillId="0" borderId="1" xfId="1" applyFont="1" applyBorder="1" applyAlignment="1">
      <alignment horizontal="center" vertical="center" wrapText="1"/>
    </xf>
    <xf numFmtId="0" fontId="19" fillId="5" borderId="1" xfId="0" applyFont="1" applyFill="1" applyBorder="1" applyAlignment="1">
      <alignment horizontal="center" vertical="center" wrapText="1"/>
    </xf>
    <xf numFmtId="0" fontId="3" fillId="0" borderId="0" xfId="0" applyFont="1" applyAlignment="1">
      <alignment horizontal="left"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13" fillId="8" borderId="1" xfId="0" applyFont="1" applyFill="1" applyBorder="1" applyAlignment="1">
      <alignment horizontal="center" vertical="center" wrapText="1"/>
    </xf>
    <xf numFmtId="43" fontId="14" fillId="0" borderId="1" xfId="1" applyFont="1" applyBorder="1" applyAlignment="1">
      <alignment vertical="center" wrapText="1"/>
    </xf>
    <xf numFmtId="0" fontId="14" fillId="0" borderId="1" xfId="0" applyFont="1" applyBorder="1" applyAlignment="1">
      <alignment horizontal="left" vertical="center" wrapText="1" indent="2"/>
    </xf>
    <xf numFmtId="0" fontId="14" fillId="0" borderId="1" xfId="0" applyFont="1" applyBorder="1" applyAlignment="1">
      <alignment horizontal="center" vertical="center" wrapText="1"/>
    </xf>
    <xf numFmtId="43" fontId="8" fillId="5" borderId="1" xfId="1" applyFont="1" applyFill="1" applyBorder="1" applyAlignment="1">
      <alignment vertical="center" wrapText="1"/>
    </xf>
    <xf numFmtId="0" fontId="4" fillId="0" borderId="0" xfId="0" applyFont="1" applyAlignment="1">
      <alignment vertical="center"/>
    </xf>
    <xf numFmtId="0" fontId="2" fillId="0" borderId="0" xfId="0" applyFont="1" applyAlignment="1">
      <alignment horizontal="justify" vertical="center"/>
    </xf>
    <xf numFmtId="43" fontId="5" fillId="0" borderId="0" xfId="1" applyFont="1" applyFill="1" applyBorder="1" applyAlignment="1">
      <alignment horizontal="center" vertical="center" wrapText="1"/>
    </xf>
    <xf numFmtId="0" fontId="5" fillId="0" borderId="0" xfId="0" applyFont="1" applyAlignment="1">
      <alignment horizontal="center" vertical="center" wrapText="1"/>
    </xf>
    <xf numFmtId="0" fontId="10"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 fillId="0" borderId="0" xfId="0" applyFont="1" applyAlignment="1">
      <alignment vertical="center"/>
    </xf>
    <xf numFmtId="0" fontId="21" fillId="8" borderId="2" xfId="0" applyFont="1" applyFill="1" applyBorder="1" applyAlignment="1">
      <alignment horizontal="center" vertical="center" wrapText="1"/>
    </xf>
    <xf numFmtId="0" fontId="21" fillId="8" borderId="4" xfId="0" applyFont="1" applyFill="1" applyBorder="1" applyAlignment="1">
      <alignment horizontal="center" vertical="center" wrapText="1"/>
    </xf>
    <xf numFmtId="43" fontId="21" fillId="8" borderId="2" xfId="1" applyFont="1" applyFill="1" applyBorder="1" applyAlignment="1">
      <alignment horizontal="center" vertical="center" wrapText="1"/>
    </xf>
    <xf numFmtId="43" fontId="21" fillId="8" borderId="4" xfId="1" applyFont="1" applyFill="1" applyBorder="1" applyAlignment="1">
      <alignment horizontal="center" vertical="center" wrapText="1"/>
    </xf>
    <xf numFmtId="0" fontId="21" fillId="8" borderId="1"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43" fontId="22" fillId="0" borderId="5" xfId="1" applyFont="1" applyBorder="1" applyAlignment="1">
      <alignment horizontal="center" vertical="center" wrapText="1"/>
    </xf>
    <xf numFmtId="43" fontId="22" fillId="0" borderId="6" xfId="1" applyFont="1" applyBorder="1" applyAlignment="1">
      <alignment horizontal="center" vertical="center" wrapText="1"/>
    </xf>
    <xf numFmtId="0" fontId="22" fillId="0" borderId="1" xfId="0" applyFont="1" applyBorder="1" applyAlignment="1">
      <alignment vertical="center" wrapText="1"/>
    </xf>
    <xf numFmtId="0" fontId="11" fillId="0" borderId="1" xfId="0" quotePrefix="1" applyFont="1" applyBorder="1" applyAlignment="1">
      <alignment horizontal="center" vertical="center" wrapText="1"/>
    </xf>
    <xf numFmtId="0" fontId="19" fillId="5" borderId="12" xfId="0" applyFont="1" applyFill="1" applyBorder="1" applyAlignment="1">
      <alignment horizontal="center" vertical="center" wrapText="1"/>
    </xf>
    <xf numFmtId="0" fontId="23"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justify"/>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22" fillId="0" borderId="1" xfId="0" applyFont="1" applyBorder="1" applyAlignment="1">
      <alignment horizontal="center" vertical="center" wrapText="1"/>
    </xf>
    <xf numFmtId="43" fontId="24" fillId="0" borderId="1" xfId="1" applyFont="1" applyBorder="1" applyAlignment="1">
      <alignment vertical="center" wrapText="1"/>
    </xf>
    <xf numFmtId="0" fontId="22" fillId="0" borderId="13" xfId="0" applyFont="1" applyBorder="1" applyAlignment="1">
      <alignment horizontal="center" vertical="center" wrapText="1"/>
    </xf>
    <xf numFmtId="0" fontId="24" fillId="0" borderId="1" xfId="0" applyFont="1" applyBorder="1" applyAlignment="1">
      <alignment horizontal="center" vertical="center" wrapText="1"/>
    </xf>
    <xf numFmtId="43" fontId="24" fillId="0" borderId="1" xfId="1" applyFont="1" applyFill="1" applyBorder="1" applyAlignment="1">
      <alignment vertical="center" wrapText="1"/>
    </xf>
    <xf numFmtId="0" fontId="22" fillId="0" borderId="9" xfId="0" applyFont="1" applyBorder="1" applyAlignment="1">
      <alignment horizontal="center" vertical="center" wrapText="1"/>
    </xf>
    <xf numFmtId="43" fontId="10" fillId="0" borderId="1" xfId="1" applyFont="1" applyBorder="1" applyAlignment="1">
      <alignment horizontal="left" vertical="center" wrapText="1" indent="1"/>
    </xf>
    <xf numFmtId="43" fontId="19" fillId="5" borderId="1" xfId="1" applyFont="1" applyFill="1" applyBorder="1" applyAlignment="1">
      <alignment horizontal="center" vertical="center" wrapText="1"/>
    </xf>
    <xf numFmtId="0" fontId="10"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8" fillId="0" borderId="0" xfId="0" applyFont="1"/>
    <xf numFmtId="0" fontId="9" fillId="0" borderId="0" xfId="0" applyFont="1" applyAlignment="1">
      <alignment horizontal="left" vertical="center"/>
    </xf>
    <xf numFmtId="0" fontId="25" fillId="0" borderId="0" xfId="0" applyFont="1" applyAlignment="1">
      <alignment horizontal="left" vertical="center" wrapText="1"/>
    </xf>
    <xf numFmtId="0" fontId="18" fillId="0" borderId="0" xfId="0" applyFont="1" applyAlignment="1">
      <alignment horizontal="left" vertical="center"/>
    </xf>
    <xf numFmtId="0" fontId="9" fillId="0" borderId="0" xfId="0" applyFont="1" applyAlignment="1">
      <alignment horizontal="justify" vertical="center"/>
    </xf>
    <xf numFmtId="0" fontId="2" fillId="0" borderId="0" xfId="0" applyFont="1" applyAlignment="1">
      <alignment vertical="center" wrapText="1"/>
    </xf>
    <xf numFmtId="0" fontId="11" fillId="8" borderId="1" xfId="0" applyFont="1" applyFill="1" applyBorder="1" applyAlignment="1">
      <alignment horizontal="center" vertical="center" wrapText="1"/>
    </xf>
    <xf numFmtId="0" fontId="26" fillId="8" borderId="1" xfId="0" applyFont="1" applyFill="1" applyBorder="1" applyAlignment="1">
      <alignment horizontal="right" vertical="center" wrapText="1"/>
    </xf>
    <xf numFmtId="43" fontId="26" fillId="8" borderId="1" xfId="1" applyFont="1" applyFill="1" applyBorder="1" applyAlignment="1">
      <alignment horizontal="center" vertical="center" wrapText="1"/>
    </xf>
    <xf numFmtId="0" fontId="26" fillId="8" borderId="1" xfId="0" applyFont="1" applyFill="1" applyBorder="1" applyAlignment="1">
      <alignment horizontal="center" vertical="center" wrapText="1"/>
    </xf>
    <xf numFmtId="0" fontId="11" fillId="0" borderId="1" xfId="0" applyFont="1" applyBorder="1" applyAlignment="1">
      <alignment horizontal="right" vertical="center" wrapText="1"/>
    </xf>
    <xf numFmtId="43" fontId="11" fillId="0" borderId="1" xfId="1" applyFont="1" applyBorder="1" applyAlignment="1">
      <alignment horizontal="center" vertical="center" wrapText="1"/>
    </xf>
    <xf numFmtId="0" fontId="11" fillId="0" borderId="1" xfId="0" applyFont="1" applyBorder="1" applyAlignment="1">
      <alignment horizontal="left" vertical="center" wrapText="1" indent="1"/>
    </xf>
    <xf numFmtId="43" fontId="11" fillId="0" borderId="13" xfId="1" applyFont="1" applyFill="1" applyBorder="1" applyAlignment="1">
      <alignment horizontal="center" vertical="center" wrapText="1"/>
    </xf>
    <xf numFmtId="43" fontId="12" fillId="5" borderId="5" xfId="1" applyFont="1" applyFill="1" applyBorder="1" applyAlignment="1">
      <alignment horizontal="center" vertical="center" wrapText="1"/>
    </xf>
    <xf numFmtId="43" fontId="12" fillId="5" borderId="6" xfId="1" applyFont="1" applyFill="1" applyBorder="1" applyAlignment="1">
      <alignment horizontal="center" vertical="center" wrapText="1"/>
    </xf>
    <xf numFmtId="0" fontId="18" fillId="0" borderId="0" xfId="0" applyFont="1" applyAlignment="1">
      <alignment horizontal="left"/>
    </xf>
    <xf numFmtId="0" fontId="9" fillId="0" borderId="0" xfId="0" applyFont="1" applyAlignment="1">
      <alignment horizontal="left" vertical="center"/>
    </xf>
    <xf numFmtId="43" fontId="5" fillId="8" borderId="2" xfId="1" applyFont="1" applyFill="1" applyBorder="1" applyAlignment="1">
      <alignment horizontal="center" vertical="center" wrapText="1"/>
    </xf>
    <xf numFmtId="43" fontId="5" fillId="8" borderId="4" xfId="1" applyFont="1" applyFill="1" applyBorder="1" applyAlignment="1">
      <alignment horizontal="center" vertical="center" wrapText="1"/>
    </xf>
    <xf numFmtId="43" fontId="10" fillId="0" borderId="4" xfId="1" applyFont="1" applyBorder="1" applyAlignment="1">
      <alignment horizontal="center" vertical="center" wrapText="1"/>
    </xf>
    <xf numFmtId="43" fontId="19" fillId="5" borderId="2" xfId="1" applyFont="1" applyFill="1" applyBorder="1" applyAlignment="1">
      <alignment horizontal="center" vertical="center" wrapText="1"/>
    </xf>
    <xf numFmtId="43" fontId="19" fillId="5" borderId="4" xfId="1"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9" fillId="0" borderId="0" xfId="0" applyFont="1" applyAlignment="1">
      <alignment horizontal="center" vertical="center"/>
    </xf>
    <xf numFmtId="0" fontId="4" fillId="6" borderId="0" xfId="0" applyFont="1" applyFill="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48AFD-6D8B-4CE0-A7E6-3557D497E938}">
  <dimension ref="A1:O322"/>
  <sheetViews>
    <sheetView tabSelected="1" zoomScaleNormal="100" workbookViewId="0">
      <selection activeCell="A10" sqref="A10:H10"/>
    </sheetView>
  </sheetViews>
  <sheetFormatPr baseColWidth="10" defaultColWidth="11.44140625" defaultRowHeight="13.8" x14ac:dyDescent="0.25"/>
  <cols>
    <col min="1" max="2" width="13.6640625" style="1" customWidth="1"/>
    <col min="3" max="4" width="14.33203125" style="1" customWidth="1"/>
    <col min="5" max="5" width="13.6640625" style="1" customWidth="1"/>
    <col min="6" max="6" width="14.6640625" style="1" customWidth="1"/>
    <col min="7" max="7" width="13.6640625" style="1" customWidth="1"/>
    <col min="8" max="8" width="10.5546875" style="1" customWidth="1"/>
    <col min="9" max="16384" width="11.44140625" style="1"/>
  </cols>
  <sheetData>
    <row r="1" spans="1:8" ht="23.25" customHeight="1" x14ac:dyDescent="0.25">
      <c r="A1" s="181" t="s">
        <v>338</v>
      </c>
      <c r="B1" s="181"/>
      <c r="C1" s="181"/>
      <c r="D1" s="181"/>
      <c r="E1" s="181"/>
      <c r="F1" s="181"/>
      <c r="G1" s="181"/>
      <c r="H1" s="181"/>
    </row>
    <row r="2" spans="1:8" ht="23.25" customHeight="1" x14ac:dyDescent="0.25">
      <c r="A2" s="181" t="s">
        <v>337</v>
      </c>
      <c r="B2" s="181"/>
      <c r="C2" s="181"/>
      <c r="D2" s="181"/>
      <c r="E2" s="181"/>
      <c r="F2" s="181"/>
      <c r="G2" s="181"/>
      <c r="H2" s="181"/>
    </row>
    <row r="3" spans="1:8" ht="23.25" customHeight="1" x14ac:dyDescent="0.25">
      <c r="A3" s="181" t="s">
        <v>336</v>
      </c>
      <c r="B3" s="181"/>
      <c r="C3" s="181"/>
      <c r="D3" s="181"/>
      <c r="E3" s="181"/>
      <c r="F3" s="181"/>
      <c r="G3" s="181"/>
      <c r="H3" s="181"/>
    </row>
    <row r="4" spans="1:8" ht="23.25" customHeight="1" x14ac:dyDescent="0.25">
      <c r="A4" s="181" t="s">
        <v>335</v>
      </c>
      <c r="B4" s="181"/>
      <c r="C4" s="181"/>
      <c r="D4" s="181"/>
      <c r="E4" s="181"/>
      <c r="F4" s="181"/>
      <c r="G4" s="181"/>
      <c r="H4" s="181"/>
    </row>
    <row r="5" spans="1:8" s="154" customFormat="1" ht="12" customHeight="1" x14ac:dyDescent="0.25"/>
    <row r="6" spans="1:8" s="154" customFormat="1" ht="15.6" x14ac:dyDescent="0.25">
      <c r="A6" s="156" t="s">
        <v>334</v>
      </c>
      <c r="B6" s="156"/>
      <c r="C6" s="156"/>
      <c r="D6" s="156"/>
      <c r="E6" s="156"/>
      <c r="F6" s="156"/>
      <c r="G6" s="156"/>
      <c r="H6" s="180"/>
    </row>
    <row r="7" spans="1:8" s="154" customFormat="1" ht="12.75" customHeight="1" x14ac:dyDescent="0.25">
      <c r="A7" s="158"/>
    </row>
    <row r="8" spans="1:8" s="154" customFormat="1" ht="15.6" x14ac:dyDescent="0.25">
      <c r="A8" s="156" t="s">
        <v>333</v>
      </c>
      <c r="B8" s="156"/>
      <c r="C8" s="156"/>
      <c r="D8" s="156"/>
      <c r="E8" s="156"/>
      <c r="F8" s="156"/>
      <c r="G8" s="156"/>
    </row>
    <row r="9" spans="1:8" s="170" customFormat="1" ht="19.5" customHeight="1" x14ac:dyDescent="0.25">
      <c r="A9" s="171" t="s">
        <v>332</v>
      </c>
      <c r="H9" s="157"/>
    </row>
    <row r="10" spans="1:8" ht="35.25" customHeight="1" x14ac:dyDescent="0.25">
      <c r="A10" s="30" t="s">
        <v>331</v>
      </c>
      <c r="B10" s="30"/>
      <c r="C10" s="30"/>
      <c r="D10" s="30"/>
      <c r="E10" s="30"/>
      <c r="F10" s="30"/>
      <c r="G10" s="30"/>
      <c r="H10" s="30"/>
    </row>
    <row r="11" spans="1:8" ht="5.25" customHeight="1" x14ac:dyDescent="0.25">
      <c r="A11" s="40"/>
      <c r="B11" s="137"/>
      <c r="C11" s="137"/>
      <c r="D11" s="137"/>
      <c r="E11" s="137"/>
      <c r="F11" s="137"/>
      <c r="G11" s="137"/>
      <c r="H11" s="137"/>
    </row>
    <row r="12" spans="1:8" x14ac:dyDescent="0.25">
      <c r="A12" s="179" t="s">
        <v>330</v>
      </c>
      <c r="B12" s="178"/>
      <c r="C12" s="177"/>
      <c r="D12" s="176" t="s">
        <v>329</v>
      </c>
      <c r="E12" s="175"/>
      <c r="F12" s="86" t="s">
        <v>328</v>
      </c>
      <c r="G12" s="86"/>
    </row>
    <row r="13" spans="1:8" x14ac:dyDescent="0.25">
      <c r="A13" s="117" t="s">
        <v>327</v>
      </c>
      <c r="B13" s="116"/>
      <c r="C13" s="115"/>
      <c r="D13" s="174">
        <v>5231213.5</v>
      </c>
      <c r="E13" s="76"/>
      <c r="F13" s="90" t="s">
        <v>324</v>
      </c>
      <c r="G13" s="90"/>
    </row>
    <row r="14" spans="1:8" x14ac:dyDescent="0.25">
      <c r="A14" s="117" t="s">
        <v>326</v>
      </c>
      <c r="B14" s="116"/>
      <c r="C14" s="115"/>
      <c r="D14" s="174">
        <v>69542706.340000004</v>
      </c>
      <c r="E14" s="76"/>
      <c r="F14" s="90" t="s">
        <v>324</v>
      </c>
      <c r="G14" s="90"/>
    </row>
    <row r="15" spans="1:8" x14ac:dyDescent="0.25">
      <c r="A15" s="117" t="s">
        <v>325</v>
      </c>
      <c r="B15" s="116"/>
      <c r="C15" s="115"/>
      <c r="D15" s="174">
        <v>47839407.909999996</v>
      </c>
      <c r="E15" s="76"/>
      <c r="F15" s="90" t="s">
        <v>324</v>
      </c>
      <c r="G15" s="90"/>
    </row>
    <row r="16" spans="1:8" x14ac:dyDescent="0.25">
      <c r="A16" s="142" t="s">
        <v>107</v>
      </c>
      <c r="B16" s="141"/>
      <c r="C16" s="140"/>
      <c r="D16" s="173">
        <f>+D13+D14+D15</f>
        <v>122613327.75</v>
      </c>
      <c r="E16" s="172"/>
      <c r="F16" s="139" t="s">
        <v>324</v>
      </c>
      <c r="G16" s="139"/>
    </row>
    <row r="17" spans="1:8" s="154" customFormat="1" ht="9" customHeight="1" x14ac:dyDescent="0.25">
      <c r="A17" s="158"/>
      <c r="H17" s="157"/>
    </row>
    <row r="18" spans="1:8" s="154" customFormat="1" ht="18.75" customHeight="1" x14ac:dyDescent="0.25">
      <c r="A18" s="158"/>
      <c r="H18" s="157"/>
    </row>
    <row r="19" spans="1:8" s="170" customFormat="1" ht="12" customHeight="1" x14ac:dyDescent="0.25">
      <c r="A19" s="171" t="s">
        <v>323</v>
      </c>
      <c r="H19" s="157"/>
    </row>
    <row r="20" spans="1:8" ht="30.75" customHeight="1" x14ac:dyDescent="0.25">
      <c r="A20" s="30" t="s">
        <v>322</v>
      </c>
      <c r="B20" s="30"/>
      <c r="C20" s="30"/>
      <c r="D20" s="30"/>
      <c r="E20" s="30"/>
      <c r="F20" s="30"/>
      <c r="G20" s="30"/>
      <c r="H20" s="30"/>
    </row>
    <row r="21" spans="1:8" ht="15.75" customHeight="1" x14ac:dyDescent="0.25">
      <c r="A21" s="40"/>
    </row>
    <row r="22" spans="1:8" ht="27.75" customHeight="1" x14ac:dyDescent="0.25">
      <c r="A22" s="49" t="s">
        <v>66</v>
      </c>
      <c r="B22" s="49"/>
      <c r="C22" s="98"/>
      <c r="D22" s="52" t="s">
        <v>65</v>
      </c>
      <c r="E22" s="51"/>
      <c r="F22" s="97" t="s">
        <v>100</v>
      </c>
      <c r="G22" s="49" t="s">
        <v>188</v>
      </c>
    </row>
    <row r="23" spans="1:8" ht="27.75" customHeight="1" x14ac:dyDescent="0.25">
      <c r="A23" s="49"/>
      <c r="B23" s="49"/>
      <c r="C23" s="98"/>
      <c r="D23" s="169" t="s">
        <v>321</v>
      </c>
      <c r="E23" s="168"/>
      <c r="F23" s="97"/>
      <c r="G23" s="49"/>
    </row>
    <row r="24" spans="1:8" x14ac:dyDescent="0.25">
      <c r="A24" s="166" t="s">
        <v>320</v>
      </c>
      <c r="B24" s="166"/>
      <c r="C24" s="166"/>
      <c r="D24" s="167">
        <v>6215000</v>
      </c>
      <c r="E24" s="167"/>
      <c r="F24" s="164">
        <v>80</v>
      </c>
      <c r="G24" s="94" t="s">
        <v>183</v>
      </c>
    </row>
    <row r="25" spans="1:8" x14ac:dyDescent="0.25">
      <c r="A25" s="166" t="s">
        <v>319</v>
      </c>
      <c r="B25" s="166"/>
      <c r="C25" s="166"/>
      <c r="D25" s="167">
        <v>0</v>
      </c>
      <c r="E25" s="167"/>
      <c r="F25" s="164">
        <v>0</v>
      </c>
      <c r="G25" s="94"/>
    </row>
    <row r="26" spans="1:8" x14ac:dyDescent="0.25">
      <c r="A26" s="166" t="s">
        <v>318</v>
      </c>
      <c r="B26" s="166"/>
      <c r="C26" s="166"/>
      <c r="D26" s="165">
        <v>1595513.6</v>
      </c>
      <c r="E26" s="165"/>
      <c r="F26" s="164">
        <v>20.5</v>
      </c>
      <c r="G26" s="94" t="s">
        <v>179</v>
      </c>
    </row>
    <row r="27" spans="1:8" x14ac:dyDescent="0.25">
      <c r="A27" s="163" t="s">
        <v>317</v>
      </c>
      <c r="B27" s="163"/>
      <c r="C27" s="163"/>
      <c r="D27" s="162">
        <f>SUM(D24:E26)</f>
        <v>7810513.5999999996</v>
      </c>
      <c r="E27" s="162"/>
      <c r="F27" s="161">
        <v>100</v>
      </c>
      <c r="G27" s="160"/>
    </row>
    <row r="28" spans="1:8" ht="15.75" customHeight="1" x14ac:dyDescent="0.25"/>
    <row r="29" spans="1:8" x14ac:dyDescent="0.25">
      <c r="A29" s="159" t="s">
        <v>316</v>
      </c>
      <c r="B29" s="159"/>
      <c r="C29" s="159"/>
      <c r="D29" s="159"/>
      <c r="E29" s="159"/>
      <c r="F29" s="159"/>
      <c r="G29" s="159"/>
      <c r="H29" s="159"/>
    </row>
    <row r="30" spans="1:8" x14ac:dyDescent="0.25">
      <c r="A30" s="159"/>
      <c r="B30" s="159"/>
      <c r="C30" s="159"/>
      <c r="D30" s="159"/>
      <c r="E30" s="159"/>
      <c r="F30" s="159"/>
      <c r="G30" s="159"/>
      <c r="H30" s="159"/>
    </row>
    <row r="31" spans="1:8" x14ac:dyDescent="0.25">
      <c r="A31" s="159" t="s">
        <v>315</v>
      </c>
      <c r="B31" s="159"/>
      <c r="C31" s="159"/>
      <c r="D31" s="159"/>
      <c r="E31" s="159"/>
      <c r="F31" s="159"/>
      <c r="G31" s="159"/>
      <c r="H31" s="159"/>
    </row>
    <row r="32" spans="1:8" x14ac:dyDescent="0.25">
      <c r="G32" s="122"/>
    </row>
    <row r="33" spans="1:8" ht="15.75" customHeight="1" x14ac:dyDescent="0.25">
      <c r="A33" s="122" t="s">
        <v>314</v>
      </c>
      <c r="B33" s="122"/>
      <c r="C33" s="122"/>
      <c r="D33" s="122"/>
      <c r="E33" s="122"/>
      <c r="F33" s="122"/>
    </row>
    <row r="34" spans="1:8" s="154" customFormat="1" ht="9" customHeight="1" x14ac:dyDescent="0.25">
      <c r="A34" s="158"/>
      <c r="H34" s="157"/>
    </row>
    <row r="35" spans="1:8" s="154" customFormat="1" ht="15.6" x14ac:dyDescent="0.25">
      <c r="A35" s="156" t="s">
        <v>313</v>
      </c>
      <c r="B35" s="156"/>
      <c r="C35" s="156"/>
      <c r="D35" s="156"/>
      <c r="E35" s="156"/>
      <c r="F35" s="156"/>
      <c r="G35" s="156"/>
    </row>
    <row r="36" spans="1:8" s="154" customFormat="1" ht="16.5" customHeight="1" x14ac:dyDescent="0.25">
      <c r="A36" s="155" t="s">
        <v>312</v>
      </c>
      <c r="B36" s="155"/>
      <c r="C36" s="155"/>
      <c r="D36" s="155"/>
      <c r="E36" s="155"/>
      <c r="F36" s="155"/>
      <c r="G36" s="155"/>
    </row>
    <row r="37" spans="1:8" ht="9" customHeight="1" x14ac:dyDescent="0.25">
      <c r="A37" s="4"/>
    </row>
    <row r="38" spans="1:8" x14ac:dyDescent="0.25">
      <c r="A38" s="4" t="s">
        <v>121</v>
      </c>
    </row>
    <row r="39" spans="1:8" s="137" customFormat="1" x14ac:dyDescent="0.25">
      <c r="A39" s="41" t="s">
        <v>311</v>
      </c>
      <c r="B39" s="41"/>
      <c r="C39" s="41"/>
      <c r="D39" s="41"/>
      <c r="E39" s="41"/>
      <c r="F39" s="41"/>
      <c r="G39" s="41"/>
      <c r="H39" s="41"/>
    </row>
    <row r="40" spans="1:8" ht="14.25" customHeight="1" x14ac:dyDescent="0.25">
      <c r="A40" s="122"/>
    </row>
    <row r="41" spans="1:8" ht="26.4" x14ac:dyDescent="0.25">
      <c r="B41" s="92" t="s">
        <v>310</v>
      </c>
      <c r="C41" s="86" t="s">
        <v>66</v>
      </c>
      <c r="D41" s="86"/>
      <c r="E41" s="86" t="s">
        <v>65</v>
      </c>
      <c r="F41" s="86"/>
      <c r="G41" s="50" t="s">
        <v>188</v>
      </c>
    </row>
    <row r="42" spans="1:8" x14ac:dyDescent="0.25">
      <c r="B42" s="153" t="s">
        <v>309</v>
      </c>
      <c r="C42" s="36" t="s">
        <v>308</v>
      </c>
      <c r="D42" s="36"/>
      <c r="E42" s="75">
        <v>50000</v>
      </c>
      <c r="F42" s="75"/>
      <c r="G42" s="153" t="s">
        <v>183</v>
      </c>
    </row>
    <row r="43" spans="1:8" x14ac:dyDescent="0.25">
      <c r="B43" s="153" t="s">
        <v>307</v>
      </c>
      <c r="C43" s="36" t="s">
        <v>146</v>
      </c>
      <c r="D43" s="36"/>
      <c r="E43" s="75">
        <v>628450390.76999998</v>
      </c>
      <c r="F43" s="75"/>
      <c r="G43" s="153" t="s">
        <v>179</v>
      </c>
    </row>
    <row r="44" spans="1:8" x14ac:dyDescent="0.25">
      <c r="B44" s="153" t="s">
        <v>306</v>
      </c>
      <c r="C44" s="36" t="s">
        <v>305</v>
      </c>
      <c r="D44" s="36"/>
      <c r="E44" s="75">
        <v>212573.38</v>
      </c>
      <c r="F44" s="75"/>
      <c r="G44" s="153" t="s">
        <v>175</v>
      </c>
    </row>
    <row r="45" spans="1:8" x14ac:dyDescent="0.25">
      <c r="B45" s="153" t="s">
        <v>304</v>
      </c>
      <c r="C45" s="36" t="s">
        <v>303</v>
      </c>
      <c r="D45" s="36"/>
      <c r="E45" s="75">
        <v>160183246.75999999</v>
      </c>
      <c r="F45" s="75"/>
      <c r="G45" s="153" t="s">
        <v>169</v>
      </c>
    </row>
    <row r="46" spans="1:8" x14ac:dyDescent="0.25">
      <c r="B46" s="152" t="s">
        <v>296</v>
      </c>
      <c r="C46" s="152"/>
      <c r="D46" s="152"/>
      <c r="E46" s="82">
        <f>+E42+E43+E44+E45</f>
        <v>788896210.90999997</v>
      </c>
      <c r="F46" s="82"/>
      <c r="G46" s="151"/>
    </row>
    <row r="47" spans="1:8" ht="15" customHeight="1" x14ac:dyDescent="0.25">
      <c r="A47" s="122"/>
    </row>
    <row r="48" spans="1:8" ht="24.6" customHeight="1" x14ac:dyDescent="0.25">
      <c r="A48" s="41" t="s">
        <v>302</v>
      </c>
      <c r="B48" s="41"/>
      <c r="C48" s="41"/>
      <c r="D48" s="41"/>
      <c r="E48" s="41"/>
      <c r="F48" s="41"/>
      <c r="G48" s="41"/>
      <c r="H48" s="41"/>
    </row>
    <row r="49" spans="1:8" ht="11.25" customHeight="1" x14ac:dyDescent="0.25">
      <c r="A49" s="40"/>
    </row>
    <row r="50" spans="1:8" ht="25.5" customHeight="1" x14ac:dyDescent="0.25">
      <c r="B50" s="150" t="s">
        <v>301</v>
      </c>
      <c r="C50" s="150"/>
      <c r="D50" s="150"/>
      <c r="E50" s="150" t="s">
        <v>65</v>
      </c>
      <c r="F50" s="150"/>
      <c r="G50" s="150"/>
    </row>
    <row r="51" spans="1:8" x14ac:dyDescent="0.25">
      <c r="B51" s="149" t="s">
        <v>300</v>
      </c>
      <c r="C51" s="149"/>
      <c r="D51" s="149"/>
      <c r="E51" s="75">
        <v>0</v>
      </c>
      <c r="F51" s="75"/>
      <c r="G51" s="75"/>
    </row>
    <row r="52" spans="1:8" x14ac:dyDescent="0.25">
      <c r="B52" s="149" t="s">
        <v>299</v>
      </c>
      <c r="C52" s="149"/>
      <c r="D52" s="149"/>
      <c r="E52" s="75">
        <v>0</v>
      </c>
      <c r="F52" s="75"/>
      <c r="G52" s="75"/>
    </row>
    <row r="53" spans="1:8" x14ac:dyDescent="0.25">
      <c r="B53" s="149" t="s">
        <v>298</v>
      </c>
      <c r="C53" s="149"/>
      <c r="D53" s="149"/>
      <c r="E53" s="75">
        <v>50000</v>
      </c>
      <c r="F53" s="75"/>
      <c r="G53" s="75"/>
    </row>
    <row r="54" spans="1:8" x14ac:dyDescent="0.25">
      <c r="B54" s="149" t="s">
        <v>297</v>
      </c>
      <c r="C54" s="149"/>
      <c r="D54" s="149"/>
      <c r="E54" s="75">
        <v>0</v>
      </c>
      <c r="F54" s="75"/>
      <c r="G54" s="75"/>
    </row>
    <row r="55" spans="1:8" x14ac:dyDescent="0.25">
      <c r="B55" s="82" t="s">
        <v>296</v>
      </c>
      <c r="C55" s="82"/>
      <c r="D55" s="82"/>
      <c r="E55" s="82">
        <f>+E51+E52+E54+E53</f>
        <v>50000</v>
      </c>
      <c r="F55" s="82"/>
      <c r="G55" s="82"/>
    </row>
    <row r="56" spans="1:8" ht="12" customHeight="1" x14ac:dyDescent="0.25">
      <c r="A56" s="106"/>
    </row>
    <row r="57" spans="1:8" ht="20.399999999999999" customHeight="1" x14ac:dyDescent="0.25">
      <c r="A57" s="122" t="s">
        <v>295</v>
      </c>
    </row>
    <row r="58" spans="1:8" ht="22.5" customHeight="1" x14ac:dyDescent="0.25">
      <c r="A58" s="65"/>
    </row>
    <row r="59" spans="1:8" ht="22.5" customHeight="1" x14ac:dyDescent="0.25">
      <c r="A59" s="92" t="s">
        <v>262</v>
      </c>
      <c r="B59" s="86" t="s">
        <v>261</v>
      </c>
      <c r="C59" s="86"/>
      <c r="D59" s="92" t="s">
        <v>260</v>
      </c>
      <c r="E59" s="64" t="s">
        <v>65</v>
      </c>
      <c r="F59" s="86" t="s">
        <v>259</v>
      </c>
      <c r="G59" s="86"/>
      <c r="H59" s="92"/>
    </row>
    <row r="60" spans="1:8" ht="22.5" customHeight="1" x14ac:dyDescent="0.25">
      <c r="A60" s="146">
        <v>194252918</v>
      </c>
      <c r="B60" s="143" t="s">
        <v>289</v>
      </c>
      <c r="C60" s="143"/>
      <c r="D60" s="132" t="s">
        <v>294</v>
      </c>
      <c r="E60" s="147">
        <v>194056.57</v>
      </c>
      <c r="F60" s="143" t="s">
        <v>280</v>
      </c>
      <c r="G60" s="143"/>
      <c r="H60" s="10" t="s">
        <v>183</v>
      </c>
    </row>
    <row r="61" spans="1:8" ht="22.5" customHeight="1" x14ac:dyDescent="0.25">
      <c r="A61" s="146">
        <v>4011307154</v>
      </c>
      <c r="B61" s="143" t="s">
        <v>289</v>
      </c>
      <c r="C61" s="143"/>
      <c r="D61" s="132" t="s">
        <v>293</v>
      </c>
      <c r="E61" s="147">
        <v>3401942.03</v>
      </c>
      <c r="F61" s="143" t="s">
        <v>292</v>
      </c>
      <c r="G61" s="143"/>
      <c r="H61" s="10" t="s">
        <v>179</v>
      </c>
    </row>
    <row r="62" spans="1:8" ht="22.5" customHeight="1" x14ac:dyDescent="0.25">
      <c r="A62" s="146">
        <v>6519528</v>
      </c>
      <c r="B62" s="143" t="s">
        <v>289</v>
      </c>
      <c r="C62" s="143"/>
      <c r="D62" s="132" t="s">
        <v>291</v>
      </c>
      <c r="E62" s="147">
        <v>20379.46</v>
      </c>
      <c r="F62" s="143" t="s">
        <v>290</v>
      </c>
      <c r="G62" s="143"/>
      <c r="H62" s="10" t="s">
        <v>175</v>
      </c>
    </row>
    <row r="63" spans="1:8" ht="22.5" customHeight="1" x14ac:dyDescent="0.25">
      <c r="A63" s="146">
        <v>21503513815</v>
      </c>
      <c r="B63" s="143" t="s">
        <v>289</v>
      </c>
      <c r="C63" s="143"/>
      <c r="D63" s="132" t="s">
        <v>277</v>
      </c>
      <c r="E63" s="147">
        <v>577218045.07000005</v>
      </c>
      <c r="F63" s="143" t="s">
        <v>288</v>
      </c>
      <c r="G63" s="143"/>
      <c r="H63" s="10" t="s">
        <v>169</v>
      </c>
    </row>
    <row r="64" spans="1:8" ht="22.5" customHeight="1" x14ac:dyDescent="0.25">
      <c r="A64" s="146">
        <v>21504579569</v>
      </c>
      <c r="B64" s="143" t="s">
        <v>278</v>
      </c>
      <c r="C64" s="143"/>
      <c r="D64" s="132" t="s">
        <v>277</v>
      </c>
      <c r="E64" s="147">
        <v>32169320.210000001</v>
      </c>
      <c r="F64" s="143" t="s">
        <v>287</v>
      </c>
      <c r="G64" s="143"/>
      <c r="H64" s="10" t="s">
        <v>242</v>
      </c>
    </row>
    <row r="65" spans="1:8" ht="22.5" customHeight="1" x14ac:dyDescent="0.25">
      <c r="A65" s="146">
        <v>25604461012</v>
      </c>
      <c r="B65" s="148" t="s">
        <v>278</v>
      </c>
      <c r="C65" s="148"/>
      <c r="D65" s="132" t="s">
        <v>277</v>
      </c>
      <c r="E65" s="147">
        <v>1235733.2</v>
      </c>
      <c r="F65" s="143" t="s">
        <v>286</v>
      </c>
      <c r="G65" s="143"/>
      <c r="H65" s="10" t="s">
        <v>240</v>
      </c>
    </row>
    <row r="66" spans="1:8" ht="22.5" customHeight="1" x14ac:dyDescent="0.25">
      <c r="A66" s="146">
        <v>25602668598</v>
      </c>
      <c r="B66" s="148" t="s">
        <v>278</v>
      </c>
      <c r="C66" s="148"/>
      <c r="D66" s="132" t="s">
        <v>277</v>
      </c>
      <c r="E66" s="147">
        <v>1650208.04</v>
      </c>
      <c r="F66" s="143" t="s">
        <v>285</v>
      </c>
      <c r="G66" s="143"/>
      <c r="H66" s="10" t="s">
        <v>238</v>
      </c>
    </row>
    <row r="67" spans="1:8" ht="22.5" customHeight="1" x14ac:dyDescent="0.25">
      <c r="A67" s="146">
        <v>25603416485</v>
      </c>
      <c r="B67" s="148" t="s">
        <v>278</v>
      </c>
      <c r="C67" s="148"/>
      <c r="D67" s="132" t="s">
        <v>277</v>
      </c>
      <c r="E67" s="147">
        <v>258339.02</v>
      </c>
      <c r="F67" s="143" t="s">
        <v>284</v>
      </c>
      <c r="G67" s="143"/>
      <c r="H67" s="10" t="s">
        <v>283</v>
      </c>
    </row>
    <row r="68" spans="1:8" ht="22.5" customHeight="1" x14ac:dyDescent="0.25">
      <c r="A68" s="146">
        <v>25602242041</v>
      </c>
      <c r="B68" s="143" t="s">
        <v>278</v>
      </c>
      <c r="C68" s="143"/>
      <c r="D68" s="132" t="s">
        <v>277</v>
      </c>
      <c r="E68" s="147">
        <v>7925275.0700000003</v>
      </c>
      <c r="F68" s="143" t="s">
        <v>282</v>
      </c>
      <c r="G68" s="143"/>
      <c r="H68" s="10" t="s">
        <v>281</v>
      </c>
    </row>
    <row r="69" spans="1:8" ht="22.5" customHeight="1" x14ac:dyDescent="0.25">
      <c r="A69" s="146">
        <v>25604487980</v>
      </c>
      <c r="B69" s="145" t="s">
        <v>278</v>
      </c>
      <c r="C69" s="145"/>
      <c r="D69" s="132" t="s">
        <v>277</v>
      </c>
      <c r="E69" s="144">
        <v>3548254.61</v>
      </c>
      <c r="F69" s="143" t="s">
        <v>280</v>
      </c>
      <c r="G69" s="143"/>
      <c r="H69" s="10" t="s">
        <v>279</v>
      </c>
    </row>
    <row r="70" spans="1:8" ht="22.5" customHeight="1" x14ac:dyDescent="0.25">
      <c r="A70" s="146">
        <v>25604487980</v>
      </c>
      <c r="B70" s="145" t="s">
        <v>278</v>
      </c>
      <c r="C70" s="145"/>
      <c r="D70" s="132" t="s">
        <v>277</v>
      </c>
      <c r="E70" s="144">
        <v>828837.49</v>
      </c>
      <c r="F70" s="143" t="s">
        <v>276</v>
      </c>
      <c r="G70" s="143"/>
      <c r="H70" s="10" t="s">
        <v>275</v>
      </c>
    </row>
    <row r="71" spans="1:8" ht="30" customHeight="1" x14ac:dyDescent="0.25">
      <c r="A71" s="142" t="s">
        <v>107</v>
      </c>
      <c r="B71" s="141"/>
      <c r="C71" s="141"/>
      <c r="D71" s="140"/>
      <c r="E71" s="59">
        <f>+E60+E61+E62+E63+E64+E67+E70+E68+E65+E66+E69</f>
        <v>628450390.7700001</v>
      </c>
      <c r="F71" s="139"/>
      <c r="G71" s="139"/>
      <c r="H71" s="138"/>
    </row>
    <row r="72" spans="1:8" ht="30.75" customHeight="1" x14ac:dyDescent="0.25">
      <c r="A72" s="135"/>
    </row>
    <row r="73" spans="1:8" ht="29.25" customHeight="1" x14ac:dyDescent="0.25">
      <c r="A73" s="30" t="s">
        <v>274</v>
      </c>
      <c r="B73" s="30"/>
      <c r="C73" s="30"/>
      <c r="D73" s="30"/>
      <c r="E73" s="30"/>
      <c r="F73" s="30"/>
      <c r="G73" s="30"/>
      <c r="H73" s="30"/>
    </row>
    <row r="74" spans="1:8" ht="29.25" customHeight="1" x14ac:dyDescent="0.25">
      <c r="A74" s="30" t="s">
        <v>273</v>
      </c>
      <c r="B74" s="30"/>
      <c r="C74" s="30"/>
      <c r="D74" s="30"/>
      <c r="E74" s="30"/>
      <c r="F74" s="30"/>
      <c r="G74" s="30"/>
      <c r="H74" s="30"/>
    </row>
    <row r="75" spans="1:8" ht="29.25" customHeight="1" x14ac:dyDescent="0.25">
      <c r="A75" s="30" t="s">
        <v>272</v>
      </c>
      <c r="B75" s="30"/>
      <c r="C75" s="30"/>
      <c r="D75" s="30"/>
      <c r="E75" s="30"/>
      <c r="F75" s="30"/>
      <c r="G75" s="30"/>
      <c r="H75" s="30"/>
    </row>
    <row r="76" spans="1:8" ht="29.25" customHeight="1" x14ac:dyDescent="0.25">
      <c r="A76" s="30" t="s">
        <v>271</v>
      </c>
      <c r="B76" s="30"/>
      <c r="C76" s="30"/>
      <c r="D76" s="30"/>
      <c r="E76" s="30"/>
      <c r="F76" s="30"/>
      <c r="G76" s="30"/>
      <c r="H76" s="30"/>
    </row>
    <row r="77" spans="1:8" ht="29.25" customHeight="1" x14ac:dyDescent="0.25">
      <c r="A77" s="30" t="s">
        <v>270</v>
      </c>
      <c r="B77" s="30"/>
      <c r="C77" s="30"/>
      <c r="D77" s="30"/>
      <c r="E77" s="30"/>
      <c r="F77" s="30"/>
      <c r="G77" s="30"/>
      <c r="H77" s="30"/>
    </row>
    <row r="78" spans="1:8" ht="29.25" customHeight="1" x14ac:dyDescent="0.25">
      <c r="A78" s="30" t="s">
        <v>269</v>
      </c>
      <c r="B78" s="30"/>
      <c r="C78" s="30"/>
      <c r="D78" s="30"/>
      <c r="E78" s="30"/>
      <c r="F78" s="30"/>
      <c r="G78" s="30"/>
      <c r="H78" s="30"/>
    </row>
    <row r="79" spans="1:8" ht="29.25" customHeight="1" x14ac:dyDescent="0.25">
      <c r="A79" s="30" t="s">
        <v>268</v>
      </c>
      <c r="B79" s="30"/>
      <c r="C79" s="30"/>
      <c r="D79" s="30"/>
      <c r="E79" s="30"/>
      <c r="F79" s="30"/>
      <c r="G79" s="30"/>
      <c r="H79" s="30"/>
    </row>
    <row r="80" spans="1:8" ht="29.25" customHeight="1" x14ac:dyDescent="0.25">
      <c r="A80" s="30" t="s">
        <v>267</v>
      </c>
      <c r="B80" s="30"/>
      <c r="C80" s="30"/>
      <c r="D80" s="30"/>
      <c r="E80" s="30"/>
      <c r="F80" s="30"/>
      <c r="G80" s="30"/>
      <c r="H80" s="30"/>
    </row>
    <row r="81" spans="1:8" ht="29.25" customHeight="1" x14ac:dyDescent="0.25">
      <c r="A81" s="30" t="s">
        <v>266</v>
      </c>
      <c r="B81" s="30"/>
      <c r="C81" s="30"/>
      <c r="D81" s="30"/>
      <c r="E81" s="30"/>
      <c r="F81" s="30"/>
      <c r="G81" s="30"/>
      <c r="H81" s="30"/>
    </row>
    <row r="82" spans="1:8" ht="29.25" customHeight="1" x14ac:dyDescent="0.25">
      <c r="A82" s="30" t="s">
        <v>265</v>
      </c>
      <c r="B82" s="30"/>
      <c r="C82" s="30"/>
      <c r="D82" s="30"/>
      <c r="E82" s="30"/>
      <c r="F82" s="30"/>
      <c r="G82" s="30"/>
      <c r="H82" s="30"/>
    </row>
    <row r="83" spans="1:8" ht="29.25" customHeight="1" x14ac:dyDescent="0.25">
      <c r="A83" s="30" t="s">
        <v>264</v>
      </c>
      <c r="B83" s="30"/>
      <c r="C83" s="30"/>
      <c r="D83" s="30"/>
      <c r="E83" s="30"/>
      <c r="F83" s="30"/>
      <c r="G83" s="30"/>
      <c r="H83" s="30"/>
    </row>
    <row r="84" spans="1:8" ht="17.25" customHeight="1" x14ac:dyDescent="0.25">
      <c r="A84" s="40"/>
      <c r="B84" s="137"/>
      <c r="C84" s="137"/>
      <c r="D84" s="137"/>
      <c r="E84" s="137"/>
      <c r="F84" s="137"/>
      <c r="G84" s="137"/>
      <c r="H84" s="137"/>
    </row>
    <row r="85" spans="1:8" ht="14.25" customHeight="1" x14ac:dyDescent="0.25">
      <c r="A85" s="136" t="s">
        <v>263</v>
      </c>
      <c r="B85" s="136"/>
      <c r="C85" s="136"/>
      <c r="D85" s="136"/>
      <c r="E85" s="136"/>
      <c r="F85" s="136"/>
      <c r="G85" s="136"/>
      <c r="H85" s="136"/>
    </row>
    <row r="86" spans="1:8" x14ac:dyDescent="0.25">
      <c r="A86" s="135"/>
    </row>
    <row r="87" spans="1:8" ht="29.25" customHeight="1" x14ac:dyDescent="0.25">
      <c r="A87" s="92" t="s">
        <v>262</v>
      </c>
      <c r="B87" s="134" t="s">
        <v>261</v>
      </c>
      <c r="C87" s="84"/>
      <c r="D87" s="92" t="s">
        <v>260</v>
      </c>
      <c r="E87" s="134" t="s">
        <v>65</v>
      </c>
      <c r="F87" s="84"/>
      <c r="G87" s="134" t="s">
        <v>259</v>
      </c>
      <c r="H87" s="84"/>
    </row>
    <row r="88" spans="1:8" ht="22.5" customHeight="1" x14ac:dyDescent="0.25">
      <c r="A88" s="94" t="s">
        <v>258</v>
      </c>
      <c r="B88" s="129" t="s">
        <v>257</v>
      </c>
      <c r="C88" s="128"/>
      <c r="D88" s="132" t="s">
        <v>256</v>
      </c>
      <c r="E88" s="131">
        <v>212573.38</v>
      </c>
      <c r="F88" s="130"/>
      <c r="G88" s="129" t="s">
        <v>255</v>
      </c>
      <c r="H88" s="128"/>
    </row>
    <row r="89" spans="1:8" ht="22.5" customHeight="1" x14ac:dyDescent="0.25">
      <c r="A89" s="133" t="s">
        <v>254</v>
      </c>
      <c r="B89" s="129" t="s">
        <v>253</v>
      </c>
      <c r="C89" s="128"/>
      <c r="D89" s="132" t="s">
        <v>252</v>
      </c>
      <c r="E89" s="131">
        <v>0</v>
      </c>
      <c r="F89" s="130"/>
      <c r="G89" s="129" t="s">
        <v>251</v>
      </c>
      <c r="H89" s="128"/>
    </row>
    <row r="90" spans="1:8" ht="22.5" customHeight="1" x14ac:dyDescent="0.25">
      <c r="A90" s="127"/>
      <c r="B90" s="124" t="s">
        <v>107</v>
      </c>
      <c r="C90" s="123"/>
      <c r="D90" s="127"/>
      <c r="E90" s="126">
        <f>+E88+E89</f>
        <v>212573.38</v>
      </c>
      <c r="F90" s="125"/>
      <c r="G90" s="124"/>
      <c r="H90" s="123"/>
    </row>
    <row r="91" spans="1:8" ht="18" customHeight="1" x14ac:dyDescent="0.25">
      <c r="A91" s="4"/>
    </row>
    <row r="92" spans="1:8" ht="18" customHeight="1" x14ac:dyDescent="0.25">
      <c r="A92" s="106" t="s">
        <v>250</v>
      </c>
      <c r="B92" s="106"/>
      <c r="C92" s="106"/>
      <c r="D92" s="106"/>
      <c r="E92" s="106"/>
      <c r="F92" s="106"/>
      <c r="G92" s="106"/>
    </row>
    <row r="93" spans="1:8" ht="4.5" customHeight="1" x14ac:dyDescent="0.25">
      <c r="A93" s="4"/>
    </row>
    <row r="94" spans="1:8" ht="18" customHeight="1" x14ac:dyDescent="0.25">
      <c r="A94" s="4" t="s">
        <v>105</v>
      </c>
    </row>
    <row r="95" spans="1:8" ht="33" customHeight="1" x14ac:dyDescent="0.25">
      <c r="A95" s="30" t="s">
        <v>249</v>
      </c>
      <c r="B95" s="30"/>
      <c r="C95" s="30"/>
      <c r="D95" s="30"/>
      <c r="E95" s="30"/>
      <c r="F95" s="30"/>
      <c r="G95" s="30"/>
      <c r="H95" s="30"/>
    </row>
    <row r="96" spans="1:8" ht="10.5" customHeight="1" x14ac:dyDescent="0.25">
      <c r="A96" s="40"/>
    </row>
    <row r="97" spans="1:8" ht="13.5" customHeight="1" x14ac:dyDescent="0.25">
      <c r="A97" s="122" t="s">
        <v>248</v>
      </c>
      <c r="B97" s="122"/>
      <c r="C97" s="122"/>
      <c r="D97" s="122"/>
      <c r="E97" s="122"/>
      <c r="F97" s="122"/>
      <c r="G97" s="122"/>
    </row>
    <row r="98" spans="1:8" ht="6" customHeight="1" x14ac:dyDescent="0.25">
      <c r="A98" s="40"/>
    </row>
    <row r="99" spans="1:8" ht="39.75" customHeight="1" x14ac:dyDescent="0.25">
      <c r="A99" s="121" t="s">
        <v>66</v>
      </c>
      <c r="B99" s="120"/>
      <c r="C99" s="120"/>
      <c r="D99" s="119"/>
      <c r="E99" s="118" t="s">
        <v>65</v>
      </c>
      <c r="F99" s="118"/>
      <c r="G99" s="118" t="s">
        <v>220</v>
      </c>
      <c r="H99" s="118"/>
    </row>
    <row r="100" spans="1:8" x14ac:dyDescent="0.25">
      <c r="A100" s="117" t="s">
        <v>247</v>
      </c>
      <c r="B100" s="116"/>
      <c r="C100" s="116"/>
      <c r="D100" s="115"/>
      <c r="E100" s="75">
        <v>85000000</v>
      </c>
      <c r="F100" s="75"/>
      <c r="G100" s="90" t="s">
        <v>183</v>
      </c>
      <c r="H100" s="90"/>
    </row>
    <row r="101" spans="1:8" x14ac:dyDescent="0.25">
      <c r="A101" s="117" t="s">
        <v>246</v>
      </c>
      <c r="B101" s="116"/>
      <c r="C101" s="116"/>
      <c r="D101" s="115"/>
      <c r="E101" s="75">
        <v>19961637</v>
      </c>
      <c r="F101" s="75"/>
      <c r="G101" s="90" t="s">
        <v>179</v>
      </c>
      <c r="H101" s="90"/>
    </row>
    <row r="102" spans="1:8" x14ac:dyDescent="0.25">
      <c r="A102" s="117" t="s">
        <v>245</v>
      </c>
      <c r="B102" s="116"/>
      <c r="C102" s="116"/>
      <c r="D102" s="115"/>
      <c r="E102" s="75">
        <v>55469407.700000003</v>
      </c>
      <c r="F102" s="75"/>
      <c r="G102" s="90" t="s">
        <v>175</v>
      </c>
      <c r="H102" s="90"/>
    </row>
    <row r="103" spans="1:8" x14ac:dyDescent="0.25">
      <c r="A103" s="117" t="s">
        <v>244</v>
      </c>
      <c r="B103" s="116"/>
      <c r="C103" s="116"/>
      <c r="D103" s="115"/>
      <c r="E103" s="75">
        <v>700.94</v>
      </c>
      <c r="F103" s="75"/>
      <c r="G103" s="90" t="s">
        <v>169</v>
      </c>
      <c r="H103" s="90"/>
    </row>
    <row r="104" spans="1:8" x14ac:dyDescent="0.25">
      <c r="A104" s="117" t="s">
        <v>243</v>
      </c>
      <c r="B104" s="116"/>
      <c r="C104" s="116"/>
      <c r="D104" s="115"/>
      <c r="E104" s="77">
        <v>-257408.08</v>
      </c>
      <c r="F104" s="77"/>
      <c r="G104" s="90" t="s">
        <v>242</v>
      </c>
      <c r="H104" s="90"/>
    </row>
    <row r="105" spans="1:8" x14ac:dyDescent="0.25">
      <c r="A105" s="117" t="s">
        <v>241</v>
      </c>
      <c r="B105" s="116"/>
      <c r="C105" s="116"/>
      <c r="D105" s="115"/>
      <c r="E105" s="77">
        <f>1540.2</f>
        <v>1540.2</v>
      </c>
      <c r="F105" s="77"/>
      <c r="G105" s="90" t="s">
        <v>240</v>
      </c>
      <c r="H105" s="90"/>
    </row>
    <row r="106" spans="1:8" x14ac:dyDescent="0.25">
      <c r="A106" s="117" t="s">
        <v>239</v>
      </c>
      <c r="B106" s="116"/>
      <c r="C106" s="116"/>
      <c r="D106" s="115"/>
      <c r="E106" s="77">
        <v>7369</v>
      </c>
      <c r="F106" s="77"/>
      <c r="G106" s="90" t="s">
        <v>238</v>
      </c>
      <c r="H106" s="90"/>
    </row>
    <row r="107" spans="1:8" x14ac:dyDescent="0.25">
      <c r="A107" s="114" t="s">
        <v>237</v>
      </c>
      <c r="B107" s="113"/>
      <c r="C107" s="113"/>
      <c r="D107" s="112"/>
      <c r="E107" s="111">
        <f>SUM(E100:F106)</f>
        <v>160183246.75999996</v>
      </c>
      <c r="F107" s="111"/>
      <c r="G107" s="110"/>
      <c r="H107" s="110"/>
    </row>
    <row r="108" spans="1:8" ht="18" customHeight="1" x14ac:dyDescent="0.25">
      <c r="B108" s="109"/>
      <c r="C108" s="109"/>
      <c r="D108" s="109"/>
      <c r="E108" s="108"/>
      <c r="F108" s="108"/>
      <c r="G108" s="87"/>
    </row>
    <row r="109" spans="1:8" ht="70.2" customHeight="1" x14ac:dyDescent="0.25">
      <c r="A109" s="30" t="s">
        <v>236</v>
      </c>
      <c r="B109" s="30"/>
      <c r="C109" s="30"/>
      <c r="D109" s="30"/>
      <c r="E109" s="30"/>
      <c r="F109" s="30"/>
      <c r="G109" s="30"/>
      <c r="H109" s="30"/>
    </row>
    <row r="110" spans="1:8" ht="55.8" customHeight="1" x14ac:dyDescent="0.25">
      <c r="A110" s="30" t="s">
        <v>235</v>
      </c>
      <c r="B110" s="30"/>
      <c r="C110" s="30"/>
      <c r="D110" s="30"/>
      <c r="E110" s="30"/>
      <c r="F110" s="30"/>
      <c r="G110" s="30"/>
      <c r="H110" s="30"/>
    </row>
    <row r="111" spans="1:8" ht="27.6" customHeight="1" x14ac:dyDescent="0.25">
      <c r="A111" s="30" t="s">
        <v>234</v>
      </c>
      <c r="B111" s="30"/>
      <c r="C111" s="30"/>
      <c r="D111" s="30"/>
      <c r="E111" s="30"/>
      <c r="F111" s="30"/>
      <c r="G111" s="30"/>
      <c r="H111" s="30"/>
    </row>
    <row r="112" spans="1:8" ht="14.4" customHeight="1" x14ac:dyDescent="0.25">
      <c r="A112" s="107" t="s">
        <v>233</v>
      </c>
      <c r="B112" s="107"/>
      <c r="C112" s="107"/>
      <c r="D112" s="107"/>
      <c r="E112" s="107"/>
      <c r="F112" s="107"/>
      <c r="G112" s="107"/>
      <c r="H112" s="107"/>
    </row>
    <row r="113" spans="1:8" ht="42" customHeight="1" x14ac:dyDescent="0.25">
      <c r="A113" s="30" t="s">
        <v>232</v>
      </c>
      <c r="B113" s="30"/>
      <c r="C113" s="30"/>
      <c r="D113" s="30"/>
      <c r="E113" s="30"/>
      <c r="F113" s="30"/>
      <c r="G113" s="30"/>
      <c r="H113" s="30"/>
    </row>
    <row r="114" spans="1:8" x14ac:dyDescent="0.25">
      <c r="A114" s="30" t="s">
        <v>231</v>
      </c>
      <c r="B114" s="30"/>
      <c r="C114" s="30"/>
      <c r="D114" s="30"/>
      <c r="E114" s="30"/>
      <c r="F114" s="30"/>
      <c r="G114" s="30"/>
      <c r="H114" s="30"/>
    </row>
    <row r="115" spans="1:8" x14ac:dyDescent="0.25">
      <c r="A115" s="30" t="s">
        <v>230</v>
      </c>
      <c r="B115" s="30"/>
      <c r="C115" s="30"/>
      <c r="D115" s="30"/>
      <c r="E115" s="30"/>
      <c r="F115" s="30"/>
      <c r="G115" s="30"/>
      <c r="H115" s="30"/>
    </row>
    <row r="116" spans="1:8" x14ac:dyDescent="0.25">
      <c r="A116" s="30"/>
      <c r="B116" s="30"/>
      <c r="C116" s="30"/>
      <c r="D116" s="30"/>
      <c r="E116" s="30"/>
      <c r="F116" s="30"/>
      <c r="G116" s="30"/>
      <c r="H116" s="30"/>
    </row>
    <row r="117" spans="1:8" x14ac:dyDescent="0.25">
      <c r="A117" s="106" t="s">
        <v>229</v>
      </c>
      <c r="B117" s="106"/>
      <c r="C117" s="106"/>
      <c r="D117" s="106"/>
      <c r="E117" s="106"/>
      <c r="F117" s="106"/>
    </row>
    <row r="118" spans="1:8" ht="5.25" customHeight="1" x14ac:dyDescent="0.25"/>
    <row r="119" spans="1:8" x14ac:dyDescent="0.25">
      <c r="A119" s="4" t="s">
        <v>85</v>
      </c>
    </row>
    <row r="120" spans="1:8" ht="15" customHeight="1" x14ac:dyDescent="0.25">
      <c r="A120" s="41" t="s">
        <v>228</v>
      </c>
      <c r="B120" s="41"/>
      <c r="C120" s="41"/>
      <c r="D120" s="41"/>
      <c r="E120" s="41"/>
      <c r="F120" s="41"/>
      <c r="G120" s="41"/>
      <c r="H120" s="41"/>
    </row>
    <row r="121" spans="1:8" ht="6" customHeight="1" x14ac:dyDescent="0.25">
      <c r="A121" s="4"/>
    </row>
    <row r="122" spans="1:8" ht="17.25" customHeight="1" x14ac:dyDescent="0.25">
      <c r="A122" s="4"/>
    </row>
    <row r="123" spans="1:8" ht="15.75" customHeight="1" x14ac:dyDescent="0.25">
      <c r="A123" s="99" t="s">
        <v>227</v>
      </c>
      <c r="B123" s="99"/>
      <c r="C123" s="99"/>
      <c r="D123" s="99"/>
      <c r="E123" s="99"/>
      <c r="F123" s="99"/>
      <c r="G123" s="99"/>
    </row>
    <row r="124" spans="1:8" ht="6" customHeight="1" x14ac:dyDescent="0.25">
      <c r="A124" s="4"/>
    </row>
    <row r="125" spans="1:8" ht="15" customHeight="1" x14ac:dyDescent="0.25">
      <c r="A125" s="4" t="s">
        <v>226</v>
      </c>
    </row>
    <row r="126" spans="1:8" ht="15" customHeight="1" x14ac:dyDescent="0.25">
      <c r="A126" s="41" t="s">
        <v>225</v>
      </c>
      <c r="B126" s="41"/>
      <c r="C126" s="41"/>
      <c r="D126" s="41"/>
      <c r="E126" s="41"/>
      <c r="F126" s="41"/>
      <c r="G126" s="41"/>
      <c r="H126" s="41"/>
    </row>
    <row r="127" spans="1:8" ht="16.5" customHeight="1" x14ac:dyDescent="0.25">
      <c r="A127" s="40"/>
    </row>
    <row r="128" spans="1:8" ht="14.25" customHeight="1" x14ac:dyDescent="0.25">
      <c r="A128" s="99" t="s">
        <v>224</v>
      </c>
      <c r="B128" s="99"/>
      <c r="C128" s="99"/>
      <c r="D128" s="99"/>
      <c r="E128" s="99"/>
      <c r="F128" s="99"/>
      <c r="G128" s="99"/>
    </row>
    <row r="129" spans="1:8" ht="4.5" customHeight="1" x14ac:dyDescent="0.25">
      <c r="A129" s="4"/>
    </row>
    <row r="130" spans="1:8" ht="15" customHeight="1" x14ac:dyDescent="0.25">
      <c r="A130" s="4" t="s">
        <v>223</v>
      </c>
    </row>
    <row r="131" spans="1:8" ht="27.75" customHeight="1" x14ac:dyDescent="0.25">
      <c r="A131" s="30" t="s">
        <v>222</v>
      </c>
      <c r="B131" s="30"/>
      <c r="C131" s="30"/>
      <c r="D131" s="30"/>
      <c r="E131" s="30"/>
      <c r="F131" s="30"/>
      <c r="G131" s="30"/>
      <c r="H131" s="30"/>
    </row>
    <row r="132" spans="1:8" ht="7.5" customHeight="1" x14ac:dyDescent="0.25">
      <c r="A132" s="40"/>
    </row>
    <row r="133" spans="1:8" ht="21.75" customHeight="1" x14ac:dyDescent="0.25">
      <c r="A133" s="64" t="s">
        <v>193</v>
      </c>
      <c r="B133" s="16" t="s">
        <v>66</v>
      </c>
      <c r="C133" s="16"/>
      <c r="D133" s="105" t="s">
        <v>65</v>
      </c>
      <c r="E133" s="16" t="s">
        <v>221</v>
      </c>
      <c r="F133" s="16"/>
      <c r="G133" s="16" t="s">
        <v>220</v>
      </c>
      <c r="H133" s="16"/>
    </row>
    <row r="134" spans="1:8" ht="19.5" customHeight="1" x14ac:dyDescent="0.25">
      <c r="A134" s="104" t="s">
        <v>219</v>
      </c>
      <c r="B134" s="103" t="s">
        <v>218</v>
      </c>
      <c r="C134" s="103"/>
      <c r="D134" s="102">
        <f>66134157.77</f>
        <v>66134157.770000003</v>
      </c>
      <c r="E134" s="60" t="s">
        <v>206</v>
      </c>
      <c r="F134" s="60"/>
      <c r="G134" s="60" t="s">
        <v>205</v>
      </c>
      <c r="H134" s="60"/>
    </row>
    <row r="135" spans="1:8" ht="19.5" customHeight="1" x14ac:dyDescent="0.25">
      <c r="A135" s="104" t="s">
        <v>217</v>
      </c>
      <c r="B135" s="103" t="s">
        <v>216</v>
      </c>
      <c r="C135" s="103"/>
      <c r="D135" s="102">
        <f>37622588.02+3757279.68-2048089.04+13363.2</f>
        <v>39345141.860000007</v>
      </c>
      <c r="E135" s="60" t="s">
        <v>206</v>
      </c>
      <c r="F135" s="60"/>
      <c r="G135" s="60" t="s">
        <v>205</v>
      </c>
      <c r="H135" s="60"/>
    </row>
    <row r="136" spans="1:8" ht="19.5" customHeight="1" x14ac:dyDescent="0.25">
      <c r="A136" s="104" t="s">
        <v>215</v>
      </c>
      <c r="B136" s="103" t="s">
        <v>214</v>
      </c>
      <c r="C136" s="103"/>
      <c r="D136" s="102">
        <v>5019653.4400000004</v>
      </c>
      <c r="E136" s="60" t="s">
        <v>206</v>
      </c>
      <c r="F136" s="60"/>
      <c r="G136" s="60" t="s">
        <v>205</v>
      </c>
      <c r="H136" s="60"/>
    </row>
    <row r="137" spans="1:8" ht="19.5" customHeight="1" x14ac:dyDescent="0.25">
      <c r="A137" s="104" t="s">
        <v>213</v>
      </c>
      <c r="B137" s="103" t="s">
        <v>212</v>
      </c>
      <c r="C137" s="103"/>
      <c r="D137" s="102">
        <v>22336266.690000001</v>
      </c>
      <c r="E137" s="60" t="s">
        <v>206</v>
      </c>
      <c r="F137" s="60"/>
      <c r="G137" s="60" t="s">
        <v>205</v>
      </c>
      <c r="H137" s="60"/>
    </row>
    <row r="138" spans="1:8" ht="19.5" customHeight="1" x14ac:dyDescent="0.25">
      <c r="A138" s="104" t="s">
        <v>208</v>
      </c>
      <c r="B138" s="103" t="s">
        <v>211</v>
      </c>
      <c r="C138" s="103"/>
      <c r="D138" s="102">
        <f>9063.17+13191200.9</f>
        <v>13200264.07</v>
      </c>
      <c r="E138" s="60" t="s">
        <v>206</v>
      </c>
      <c r="F138" s="60"/>
      <c r="G138" s="60" t="s">
        <v>205</v>
      </c>
      <c r="H138" s="60"/>
    </row>
    <row r="139" spans="1:8" ht="19.5" customHeight="1" x14ac:dyDescent="0.25">
      <c r="A139" s="104" t="s">
        <v>210</v>
      </c>
      <c r="B139" s="103" t="s">
        <v>209</v>
      </c>
      <c r="C139" s="103"/>
      <c r="D139" s="102">
        <v>1999.98</v>
      </c>
      <c r="E139" s="60" t="s">
        <v>206</v>
      </c>
      <c r="F139" s="60"/>
      <c r="G139" s="60" t="s">
        <v>205</v>
      </c>
      <c r="H139" s="60"/>
    </row>
    <row r="140" spans="1:8" ht="19.5" customHeight="1" x14ac:dyDescent="0.25">
      <c r="A140" s="104" t="s">
        <v>208</v>
      </c>
      <c r="B140" s="103" t="s">
        <v>207</v>
      </c>
      <c r="C140" s="103"/>
      <c r="D140" s="102">
        <v>21702372.649999999</v>
      </c>
      <c r="E140" s="60" t="s">
        <v>206</v>
      </c>
      <c r="F140" s="60"/>
      <c r="G140" s="60" t="s">
        <v>205</v>
      </c>
      <c r="H140" s="60"/>
    </row>
    <row r="141" spans="1:8" ht="19.5" customHeight="1" x14ac:dyDescent="0.25">
      <c r="A141" s="101"/>
      <c r="B141" s="57" t="s">
        <v>107</v>
      </c>
      <c r="C141" s="57"/>
      <c r="D141" s="59">
        <f>+D134+D135+D136+D137+D138+D139+D140</f>
        <v>167739856.46000001</v>
      </c>
      <c r="E141" s="57"/>
      <c r="F141" s="57"/>
      <c r="G141" s="57"/>
      <c r="H141" s="57"/>
    </row>
    <row r="142" spans="1:8" ht="12.75" customHeight="1" x14ac:dyDescent="0.25">
      <c r="A142" s="4" t="s">
        <v>204</v>
      </c>
    </row>
    <row r="143" spans="1:8" ht="33" customHeight="1" x14ac:dyDescent="0.25">
      <c r="A143" s="30" t="s">
        <v>203</v>
      </c>
      <c r="B143" s="30"/>
      <c r="C143" s="30"/>
      <c r="D143" s="30"/>
      <c r="E143" s="30"/>
      <c r="F143" s="30"/>
      <c r="G143" s="30"/>
      <c r="H143" s="30"/>
    </row>
    <row r="144" spans="1:8" ht="19.5" customHeight="1" x14ac:dyDescent="0.25">
      <c r="A144" s="20"/>
      <c r="B144" s="20"/>
      <c r="C144" s="20"/>
      <c r="D144" s="20"/>
      <c r="E144" s="20"/>
      <c r="F144" s="20"/>
      <c r="G144" s="20"/>
      <c r="H144" s="20"/>
    </row>
    <row r="145" spans="1:8" ht="14.25" customHeight="1" x14ac:dyDescent="0.25">
      <c r="A145" s="99" t="s">
        <v>202</v>
      </c>
      <c r="B145" s="99"/>
      <c r="C145" s="99"/>
      <c r="D145" s="99"/>
      <c r="E145" s="99"/>
      <c r="F145" s="100"/>
    </row>
    <row r="146" spans="1:8" ht="20.25" customHeight="1" x14ac:dyDescent="0.25">
      <c r="A146" s="4" t="s">
        <v>201</v>
      </c>
    </row>
    <row r="147" spans="1:8" ht="16.5" customHeight="1" x14ac:dyDescent="0.25">
      <c r="A147" s="41" t="s">
        <v>200</v>
      </c>
      <c r="B147" s="41"/>
      <c r="C147" s="41"/>
      <c r="D147" s="41"/>
      <c r="E147" s="41"/>
      <c r="F147" s="41"/>
      <c r="G147" s="41"/>
      <c r="H147" s="41"/>
    </row>
    <row r="148" spans="1:8" ht="9.75" customHeight="1" x14ac:dyDescent="0.25">
      <c r="A148" s="40"/>
    </row>
    <row r="149" spans="1:8" x14ac:dyDescent="0.25">
      <c r="A149" s="99" t="s">
        <v>199</v>
      </c>
      <c r="B149" s="99"/>
      <c r="C149" s="99"/>
      <c r="D149" s="99"/>
      <c r="E149" s="99"/>
      <c r="F149" s="99"/>
      <c r="G149" s="99"/>
    </row>
    <row r="150" spans="1:8" ht="21" customHeight="1" x14ac:dyDescent="0.25">
      <c r="A150" s="4" t="s">
        <v>198</v>
      </c>
    </row>
    <row r="151" spans="1:8" ht="18.75" customHeight="1" x14ac:dyDescent="0.25">
      <c r="A151" s="41" t="s">
        <v>197</v>
      </c>
      <c r="B151" s="41"/>
      <c r="C151" s="41"/>
      <c r="D151" s="41"/>
      <c r="E151" s="41"/>
      <c r="F151" s="41"/>
      <c r="G151" s="41"/>
      <c r="H151" s="41"/>
    </row>
    <row r="152" spans="1:8" ht="8.25" customHeight="1" x14ac:dyDescent="0.25">
      <c r="A152" s="40"/>
    </row>
    <row r="153" spans="1:8" ht="19.5" customHeight="1" x14ac:dyDescent="0.25">
      <c r="A153" s="99" t="s">
        <v>196</v>
      </c>
      <c r="B153" s="99"/>
    </row>
    <row r="154" spans="1:8" ht="14.25" customHeight="1" x14ac:dyDescent="0.25">
      <c r="A154" s="4" t="s">
        <v>195</v>
      </c>
    </row>
    <row r="155" spans="1:8" ht="19.5" customHeight="1" x14ac:dyDescent="0.25">
      <c r="A155" s="30" t="s">
        <v>194</v>
      </c>
      <c r="B155" s="30"/>
      <c r="C155" s="30"/>
      <c r="D155" s="30"/>
      <c r="E155" s="30"/>
      <c r="F155" s="30"/>
      <c r="G155" s="30"/>
      <c r="H155" s="30"/>
    </row>
    <row r="156" spans="1:8" ht="14.25" customHeight="1" x14ac:dyDescent="0.25"/>
    <row r="157" spans="1:8" ht="47.25" customHeight="1" x14ac:dyDescent="0.25">
      <c r="A157" s="50" t="s">
        <v>193</v>
      </c>
      <c r="B157" s="98" t="s">
        <v>192</v>
      </c>
      <c r="C157" s="97"/>
      <c r="D157" s="98" t="s">
        <v>191</v>
      </c>
      <c r="E157" s="97"/>
      <c r="F157" s="50" t="s">
        <v>190</v>
      </c>
      <c r="G157" s="50" t="s">
        <v>189</v>
      </c>
      <c r="H157" s="50" t="s">
        <v>188</v>
      </c>
    </row>
    <row r="158" spans="1:8" ht="22.5" customHeight="1" x14ac:dyDescent="0.25">
      <c r="A158" s="94" t="s">
        <v>187</v>
      </c>
      <c r="B158" s="96" t="s">
        <v>186</v>
      </c>
      <c r="C158" s="95"/>
      <c r="D158" s="96" t="s">
        <v>185</v>
      </c>
      <c r="E158" s="95"/>
      <c r="F158" s="94" t="s">
        <v>171</v>
      </c>
      <c r="G158" s="94" t="s">
        <v>184</v>
      </c>
      <c r="H158" s="94" t="s">
        <v>183</v>
      </c>
    </row>
    <row r="159" spans="1:8" ht="22.5" customHeight="1" x14ac:dyDescent="0.25">
      <c r="A159" s="94" t="s">
        <v>182</v>
      </c>
      <c r="B159" s="96" t="s">
        <v>181</v>
      </c>
      <c r="C159" s="95"/>
      <c r="D159" s="96" t="s">
        <v>180</v>
      </c>
      <c r="E159" s="95"/>
      <c r="F159" s="94" t="s">
        <v>171</v>
      </c>
      <c r="G159" s="94" t="s">
        <v>170</v>
      </c>
      <c r="H159" s="94" t="s">
        <v>179</v>
      </c>
    </row>
    <row r="160" spans="1:8" ht="22.5" customHeight="1" x14ac:dyDescent="0.25">
      <c r="A160" s="94" t="s">
        <v>178</v>
      </c>
      <c r="B160" s="96" t="s">
        <v>177</v>
      </c>
      <c r="C160" s="95"/>
      <c r="D160" s="96" t="s">
        <v>176</v>
      </c>
      <c r="E160" s="95"/>
      <c r="F160" s="94" t="s">
        <v>171</v>
      </c>
      <c r="G160" s="94" t="s">
        <v>170</v>
      </c>
      <c r="H160" s="94" t="s">
        <v>175</v>
      </c>
    </row>
    <row r="161" spans="1:8" ht="22.5" customHeight="1" x14ac:dyDescent="0.25">
      <c r="A161" s="94" t="s">
        <v>174</v>
      </c>
      <c r="B161" s="96" t="s">
        <v>173</v>
      </c>
      <c r="C161" s="95"/>
      <c r="D161" s="96" t="s">
        <v>172</v>
      </c>
      <c r="E161" s="95"/>
      <c r="F161" s="94" t="s">
        <v>171</v>
      </c>
      <c r="G161" s="94" t="s">
        <v>170</v>
      </c>
      <c r="H161" s="94" t="s">
        <v>169</v>
      </c>
    </row>
    <row r="162" spans="1:8" ht="33.75" customHeight="1" x14ac:dyDescent="0.25">
      <c r="A162" s="30" t="s">
        <v>168</v>
      </c>
      <c r="B162" s="30"/>
      <c r="C162" s="30"/>
      <c r="D162" s="30"/>
      <c r="E162" s="30"/>
      <c r="F162" s="30"/>
      <c r="G162" s="30"/>
      <c r="H162" s="30"/>
    </row>
    <row r="163" spans="1:8" ht="39.75" customHeight="1" x14ac:dyDescent="0.25">
      <c r="A163" s="30" t="s">
        <v>167</v>
      </c>
      <c r="B163" s="30"/>
      <c r="C163" s="30"/>
      <c r="D163" s="30"/>
      <c r="E163" s="30"/>
      <c r="F163" s="30"/>
      <c r="G163" s="30"/>
      <c r="H163" s="30"/>
    </row>
    <row r="164" spans="1:8" ht="39.75" customHeight="1" x14ac:dyDescent="0.25">
      <c r="A164" s="30" t="s">
        <v>166</v>
      </c>
      <c r="B164" s="30"/>
      <c r="C164" s="30"/>
      <c r="D164" s="30"/>
      <c r="E164" s="30"/>
      <c r="F164" s="30"/>
      <c r="G164" s="30"/>
      <c r="H164" s="30"/>
    </row>
    <row r="165" spans="1:8" ht="35.4" customHeight="1" x14ac:dyDescent="0.25">
      <c r="A165" s="30" t="s">
        <v>165</v>
      </c>
      <c r="B165" s="30"/>
      <c r="C165" s="30"/>
      <c r="D165" s="30"/>
      <c r="E165" s="30"/>
      <c r="F165" s="30"/>
      <c r="G165" s="30"/>
      <c r="H165" s="30"/>
    </row>
    <row r="166" spans="1:8" ht="31.95" customHeight="1" x14ac:dyDescent="0.25">
      <c r="A166" s="30"/>
      <c r="B166" s="30"/>
      <c r="C166" s="30"/>
      <c r="D166" s="30"/>
      <c r="E166" s="30"/>
      <c r="F166" s="30"/>
      <c r="G166" s="30"/>
      <c r="H166" s="30"/>
    </row>
    <row r="167" spans="1:8" ht="41.25" customHeight="1" x14ac:dyDescent="0.25">
      <c r="A167" s="93" t="s">
        <v>164</v>
      </c>
      <c r="B167" s="93"/>
      <c r="C167" s="93"/>
      <c r="D167" s="93"/>
      <c r="E167" s="93"/>
      <c r="F167" s="93"/>
      <c r="G167" s="93"/>
    </row>
    <row r="168" spans="1:8" ht="16.5" customHeight="1" x14ac:dyDescent="0.25">
      <c r="A168" s="4" t="s">
        <v>163</v>
      </c>
    </row>
    <row r="169" spans="1:8" x14ac:dyDescent="0.25">
      <c r="A169" s="41" t="s">
        <v>162</v>
      </c>
      <c r="B169" s="41"/>
      <c r="C169" s="41"/>
      <c r="D169" s="41"/>
      <c r="E169" s="41"/>
      <c r="F169" s="41"/>
      <c r="G169" s="41"/>
      <c r="H169" s="41"/>
    </row>
    <row r="170" spans="1:8" ht="13.5" customHeight="1" x14ac:dyDescent="0.25">
      <c r="A170" s="40"/>
    </row>
    <row r="171" spans="1:8" ht="18" customHeight="1" x14ac:dyDescent="0.25">
      <c r="A171" s="4" t="s">
        <v>105</v>
      </c>
    </row>
    <row r="172" spans="1:8" ht="29.25" customHeight="1" x14ac:dyDescent="0.25">
      <c r="A172" s="41" t="s">
        <v>161</v>
      </c>
      <c r="B172" s="41"/>
      <c r="C172" s="41"/>
      <c r="D172" s="41"/>
      <c r="E172" s="41"/>
      <c r="F172" s="41"/>
      <c r="G172" s="41"/>
      <c r="H172" s="41"/>
    </row>
    <row r="173" spans="1:8" ht="17.25" customHeight="1" x14ac:dyDescent="0.25">
      <c r="A173" s="40"/>
    </row>
    <row r="174" spans="1:8" ht="37.5" customHeight="1" x14ac:dyDescent="0.25">
      <c r="B174" s="86" t="s">
        <v>66</v>
      </c>
      <c r="C174" s="86"/>
      <c r="D174" s="86"/>
      <c r="E174" s="92" t="s">
        <v>65</v>
      </c>
    </row>
    <row r="175" spans="1:8" ht="37.5" customHeight="1" x14ac:dyDescent="0.25">
      <c r="B175" s="36" t="s">
        <v>160</v>
      </c>
      <c r="C175" s="36"/>
      <c r="D175" s="36"/>
      <c r="E175" s="91">
        <v>5933.53</v>
      </c>
    </row>
    <row r="176" spans="1:8" ht="9.75" customHeight="1" x14ac:dyDescent="0.25">
      <c r="B176" s="89"/>
      <c r="C176" s="89"/>
      <c r="D176" s="89"/>
      <c r="E176" s="88"/>
    </row>
    <row r="177" spans="1:8" ht="19.5" customHeight="1" x14ac:dyDescent="0.25">
      <c r="A177" s="4" t="s">
        <v>85</v>
      </c>
    </row>
    <row r="178" spans="1:8" ht="30" customHeight="1" x14ac:dyDescent="0.25">
      <c r="A178" s="41" t="s">
        <v>159</v>
      </c>
      <c r="B178" s="41"/>
      <c r="C178" s="41"/>
      <c r="D178" s="41"/>
      <c r="E178" s="41"/>
      <c r="F178" s="41"/>
      <c r="G178" s="41"/>
    </row>
    <row r="179" spans="1:8" ht="11.25" customHeight="1" x14ac:dyDescent="0.25">
      <c r="A179" s="40"/>
    </row>
    <row r="180" spans="1:8" ht="33.75" customHeight="1" x14ac:dyDescent="0.25">
      <c r="B180" s="86" t="s">
        <v>66</v>
      </c>
      <c r="C180" s="86"/>
      <c r="D180" s="86" t="s">
        <v>65</v>
      </c>
      <c r="E180" s="86"/>
      <c r="F180" s="86" t="s">
        <v>158</v>
      </c>
      <c r="G180" s="86"/>
    </row>
    <row r="181" spans="1:8" ht="37.5" customHeight="1" x14ac:dyDescent="0.25">
      <c r="B181" s="36" t="s">
        <v>157</v>
      </c>
      <c r="C181" s="36"/>
      <c r="D181" s="75">
        <v>114802814.15000001</v>
      </c>
      <c r="E181" s="75"/>
      <c r="F181" s="90" t="s">
        <v>156</v>
      </c>
      <c r="G181" s="90"/>
    </row>
    <row r="182" spans="1:8" ht="14.25" customHeight="1" x14ac:dyDescent="0.25">
      <c r="B182" s="89"/>
      <c r="C182" s="89"/>
      <c r="D182" s="88"/>
      <c r="E182" s="88"/>
      <c r="F182" s="87"/>
      <c r="G182" s="87"/>
    </row>
    <row r="183" spans="1:8" ht="14.25" customHeight="1" x14ac:dyDescent="0.25">
      <c r="B183" s="89"/>
      <c r="C183" s="89"/>
      <c r="D183" s="88"/>
      <c r="E183" s="88"/>
      <c r="F183" s="87"/>
      <c r="G183" s="87"/>
    </row>
    <row r="184" spans="1:8" ht="19.5" customHeight="1" x14ac:dyDescent="0.25">
      <c r="A184" s="3" t="s">
        <v>155</v>
      </c>
      <c r="B184" s="3"/>
      <c r="C184" s="3"/>
      <c r="D184" s="3"/>
      <c r="E184" s="3"/>
      <c r="F184" s="3"/>
      <c r="G184" s="3"/>
    </row>
    <row r="185" spans="1:8" ht="17.25" customHeight="1" x14ac:dyDescent="0.25">
      <c r="A185" s="68" t="s">
        <v>154</v>
      </c>
      <c r="B185" s="68"/>
      <c r="C185" s="68"/>
      <c r="D185" s="68"/>
      <c r="E185" s="68"/>
      <c r="F185" s="68"/>
      <c r="G185" s="68"/>
    </row>
    <row r="186" spans="1:8" ht="32.25" customHeight="1" x14ac:dyDescent="0.25">
      <c r="A186" s="81" t="s">
        <v>153</v>
      </c>
      <c r="B186" s="81"/>
      <c r="C186" s="81"/>
      <c r="D186" s="81"/>
      <c r="E186" s="81"/>
      <c r="F186" s="81"/>
      <c r="G186" s="81"/>
    </row>
    <row r="187" spans="1:8" ht="36" customHeight="1" x14ac:dyDescent="0.25">
      <c r="A187" s="30" t="s">
        <v>152</v>
      </c>
      <c r="B187" s="30"/>
      <c r="C187" s="30"/>
      <c r="D187" s="30"/>
      <c r="E187" s="30"/>
      <c r="F187" s="30"/>
      <c r="G187" s="30"/>
      <c r="H187" s="30"/>
    </row>
    <row r="188" spans="1:8" ht="9.75" customHeight="1" x14ac:dyDescent="0.25">
      <c r="A188" s="40"/>
    </row>
    <row r="189" spans="1:8" ht="22.5" customHeight="1" x14ac:dyDescent="0.25">
      <c r="A189" s="85" t="s">
        <v>66</v>
      </c>
      <c r="B189" s="85"/>
      <c r="C189" s="84"/>
      <c r="D189" s="86" t="s">
        <v>151</v>
      </c>
      <c r="E189" s="86"/>
      <c r="F189" s="86" t="s">
        <v>150</v>
      </c>
      <c r="G189" s="86"/>
      <c r="H189" s="86"/>
    </row>
    <row r="190" spans="1:8" ht="16.5" customHeight="1" x14ac:dyDescent="0.25">
      <c r="A190" s="85"/>
      <c r="B190" s="85"/>
      <c r="C190" s="84"/>
      <c r="D190" s="83" t="s">
        <v>149</v>
      </c>
      <c r="E190" s="83"/>
      <c r="F190" s="83" t="s">
        <v>148</v>
      </c>
      <c r="G190" s="83"/>
      <c r="H190" s="83"/>
    </row>
    <row r="191" spans="1:8" x14ac:dyDescent="0.25">
      <c r="A191" s="75" t="s">
        <v>147</v>
      </c>
      <c r="B191" s="75"/>
      <c r="C191" s="75"/>
      <c r="D191" s="75">
        <v>0</v>
      </c>
      <c r="E191" s="75"/>
      <c r="F191" s="75">
        <v>50000</v>
      </c>
      <c r="G191" s="75"/>
      <c r="H191" s="75"/>
    </row>
    <row r="192" spans="1:8" x14ac:dyDescent="0.25">
      <c r="A192" s="75" t="s">
        <v>146</v>
      </c>
      <c r="B192" s="75"/>
      <c r="C192" s="75"/>
      <c r="D192" s="75">
        <v>32582397.440000001</v>
      </c>
      <c r="E192" s="75"/>
      <c r="F192" s="75">
        <v>628450390.76999998</v>
      </c>
      <c r="G192" s="75"/>
      <c r="H192" s="75"/>
    </row>
    <row r="193" spans="1:15" x14ac:dyDescent="0.25">
      <c r="A193" s="75" t="s">
        <v>145</v>
      </c>
      <c r="B193" s="75"/>
      <c r="C193" s="75"/>
      <c r="D193" s="75">
        <v>464506459.69</v>
      </c>
      <c r="E193" s="75"/>
      <c r="F193" s="75">
        <v>212573.38</v>
      </c>
      <c r="G193" s="75"/>
      <c r="H193" s="75"/>
    </row>
    <row r="194" spans="1:15" ht="22.5" customHeight="1" x14ac:dyDescent="0.25">
      <c r="A194" s="82" t="s">
        <v>144</v>
      </c>
      <c r="B194" s="82"/>
      <c r="C194" s="82"/>
      <c r="D194" s="82">
        <f>+D191+D192+D193</f>
        <v>497088857.13</v>
      </c>
      <c r="E194" s="82"/>
      <c r="F194" s="82">
        <f>+F191+F192+F193</f>
        <v>628712964.14999998</v>
      </c>
      <c r="G194" s="82"/>
      <c r="H194" s="82"/>
    </row>
    <row r="195" spans="1:15" ht="12" customHeight="1" x14ac:dyDescent="0.25">
      <c r="A195" s="4"/>
    </row>
    <row r="196" spans="1:15" ht="12" customHeight="1" x14ac:dyDescent="0.25">
      <c r="A196" s="4"/>
    </row>
    <row r="197" spans="1:15" ht="15" customHeight="1" x14ac:dyDescent="0.25">
      <c r="A197" s="81" t="s">
        <v>143</v>
      </c>
      <c r="B197" s="81"/>
      <c r="C197" s="81"/>
      <c r="D197" s="81"/>
      <c r="E197" s="81"/>
      <c r="F197" s="81"/>
      <c r="G197" s="81"/>
    </row>
    <row r="198" spans="1:15" s="2" customFormat="1" ht="28.5" customHeight="1" x14ac:dyDescent="0.25">
      <c r="A198" s="80" t="s">
        <v>142</v>
      </c>
      <c r="B198" s="80"/>
      <c r="C198" s="80"/>
      <c r="D198" s="80"/>
      <c r="E198" s="80"/>
      <c r="F198" s="80"/>
      <c r="G198" s="80"/>
      <c r="H198" s="80"/>
      <c r="I198" s="79"/>
      <c r="J198" s="79"/>
      <c r="K198" s="79"/>
      <c r="L198" s="1"/>
      <c r="M198" s="1"/>
      <c r="N198" s="1"/>
      <c r="O198" s="1"/>
    </row>
    <row r="199" spans="1:15" s="2" customFormat="1" ht="12" customHeight="1" x14ac:dyDescent="0.25">
      <c r="A199" s="71"/>
      <c r="B199" s="71"/>
      <c r="C199" s="71"/>
      <c r="D199" s="71"/>
      <c r="E199" s="71"/>
      <c r="F199" s="71"/>
      <c r="G199" s="71"/>
      <c r="H199" s="71"/>
      <c r="I199" s="71"/>
      <c r="J199" s="71"/>
      <c r="K199" s="71"/>
      <c r="L199" s="1"/>
      <c r="M199" s="1"/>
      <c r="N199" s="1"/>
      <c r="O199" s="1"/>
    </row>
    <row r="200" spans="1:15" s="2" customFormat="1" ht="26.4" customHeight="1" x14ac:dyDescent="0.25">
      <c r="A200" s="16" t="s">
        <v>66</v>
      </c>
      <c r="B200" s="16"/>
      <c r="C200" s="16"/>
      <c r="D200" s="16"/>
      <c r="E200" s="16">
        <v>2023</v>
      </c>
      <c r="F200" s="16"/>
      <c r="G200" s="16">
        <v>2022</v>
      </c>
      <c r="H200" s="16"/>
      <c r="I200" s="71"/>
      <c r="J200" s="71"/>
      <c r="K200" s="71"/>
      <c r="L200" s="1"/>
      <c r="M200" s="1"/>
      <c r="N200" s="1"/>
      <c r="O200" s="1"/>
    </row>
    <row r="201" spans="1:15" ht="23.25" customHeight="1" x14ac:dyDescent="0.25">
      <c r="A201" s="36" t="s">
        <v>141</v>
      </c>
      <c r="B201" s="36"/>
      <c r="C201" s="36"/>
      <c r="D201" s="36"/>
      <c r="E201" s="76">
        <v>0</v>
      </c>
      <c r="F201" s="75"/>
      <c r="G201" s="75" t="s">
        <v>140</v>
      </c>
      <c r="H201" s="75"/>
      <c r="I201" s="71"/>
      <c r="J201" s="71"/>
      <c r="K201" s="71"/>
    </row>
    <row r="202" spans="1:15" ht="15.75" customHeight="1" x14ac:dyDescent="0.25">
      <c r="A202" s="36" t="s">
        <v>139</v>
      </c>
      <c r="B202" s="36"/>
      <c r="C202" s="36"/>
      <c r="D202" s="36"/>
      <c r="E202" s="76">
        <v>0</v>
      </c>
      <c r="F202" s="75"/>
      <c r="G202" s="75">
        <v>0</v>
      </c>
      <c r="H202" s="75"/>
      <c r="I202" s="71"/>
      <c r="J202" s="71"/>
      <c r="K202" s="71"/>
    </row>
    <row r="203" spans="1:15" ht="15.75" customHeight="1" x14ac:dyDescent="0.25">
      <c r="A203" s="36" t="s">
        <v>138</v>
      </c>
      <c r="B203" s="36"/>
      <c r="C203" s="36"/>
      <c r="D203" s="36"/>
      <c r="E203" s="76">
        <v>0</v>
      </c>
      <c r="F203" s="75"/>
      <c r="G203" s="75">
        <v>0</v>
      </c>
      <c r="H203" s="75"/>
      <c r="I203" s="71"/>
      <c r="J203" s="71"/>
      <c r="K203" s="71"/>
    </row>
    <row r="204" spans="1:15" ht="15" customHeight="1" x14ac:dyDescent="0.25">
      <c r="A204" s="36" t="s">
        <v>137</v>
      </c>
      <c r="B204" s="36"/>
      <c r="C204" s="36"/>
      <c r="D204" s="36"/>
      <c r="E204" s="76">
        <v>0</v>
      </c>
      <c r="F204" s="75"/>
      <c r="G204" s="75">
        <v>0</v>
      </c>
      <c r="H204" s="75"/>
      <c r="I204" s="71"/>
      <c r="J204" s="71"/>
      <c r="K204" s="71"/>
    </row>
    <row r="205" spans="1:15" ht="15" customHeight="1" x14ac:dyDescent="0.25">
      <c r="A205" s="36" t="s">
        <v>136</v>
      </c>
      <c r="B205" s="36"/>
      <c r="C205" s="36"/>
      <c r="D205" s="36"/>
      <c r="E205" s="76">
        <v>0</v>
      </c>
      <c r="F205" s="75"/>
      <c r="G205" s="75">
        <v>0</v>
      </c>
      <c r="H205" s="75"/>
      <c r="I205" s="71"/>
      <c r="J205" s="71"/>
      <c r="K205" s="71"/>
    </row>
    <row r="206" spans="1:15" ht="25.5" customHeight="1" x14ac:dyDescent="0.25">
      <c r="A206" s="36" t="s">
        <v>135</v>
      </c>
      <c r="B206" s="36"/>
      <c r="C206" s="36"/>
      <c r="D206" s="36"/>
      <c r="E206" s="76">
        <v>0</v>
      </c>
      <c r="F206" s="75"/>
      <c r="G206" s="75">
        <v>0</v>
      </c>
      <c r="H206" s="75"/>
      <c r="I206" s="71"/>
      <c r="J206" s="71"/>
      <c r="K206" s="71"/>
    </row>
    <row r="207" spans="1:15" ht="15" customHeight="1" x14ac:dyDescent="0.25">
      <c r="A207" s="36" t="s">
        <v>134</v>
      </c>
      <c r="B207" s="36"/>
      <c r="C207" s="36"/>
      <c r="D207" s="36"/>
      <c r="E207" s="76">
        <v>0</v>
      </c>
      <c r="F207" s="75"/>
      <c r="G207" s="75">
        <v>0</v>
      </c>
      <c r="H207" s="75"/>
      <c r="I207" s="71"/>
      <c r="J207" s="71"/>
      <c r="K207" s="71"/>
    </row>
    <row r="208" spans="1:15" ht="15" customHeight="1" x14ac:dyDescent="0.25">
      <c r="A208" s="36" t="s">
        <v>133</v>
      </c>
      <c r="B208" s="36"/>
      <c r="C208" s="36"/>
      <c r="D208" s="36"/>
      <c r="E208" s="76">
        <v>0</v>
      </c>
      <c r="F208" s="75"/>
      <c r="G208" s="75">
        <v>0</v>
      </c>
      <c r="H208" s="75"/>
      <c r="I208" s="71"/>
      <c r="J208" s="71"/>
      <c r="K208" s="71"/>
    </row>
    <row r="209" spans="1:15" ht="15" customHeight="1" x14ac:dyDescent="0.25">
      <c r="A209" s="36" t="s">
        <v>132</v>
      </c>
      <c r="B209" s="36"/>
      <c r="C209" s="36"/>
      <c r="D209" s="36"/>
      <c r="E209" s="76">
        <v>0</v>
      </c>
      <c r="F209" s="75"/>
      <c r="G209" s="75"/>
      <c r="H209" s="75"/>
      <c r="I209" s="71"/>
      <c r="J209" s="71"/>
      <c r="K209" s="71"/>
    </row>
    <row r="210" spans="1:15" s="2" customFormat="1" ht="15" customHeight="1" x14ac:dyDescent="0.25">
      <c r="A210" s="36" t="s">
        <v>131</v>
      </c>
      <c r="B210" s="36"/>
      <c r="C210" s="36"/>
      <c r="D210" s="36"/>
      <c r="E210" s="78">
        <v>1709190.64</v>
      </c>
      <c r="F210" s="77"/>
      <c r="G210" s="77">
        <v>3462693.55</v>
      </c>
      <c r="H210" s="77"/>
      <c r="I210" s="71"/>
      <c r="J210" s="71"/>
      <c r="K210" s="71"/>
      <c r="L210" s="1"/>
      <c r="M210" s="1"/>
      <c r="N210" s="1"/>
      <c r="O210" s="1"/>
    </row>
    <row r="211" spans="1:15" s="2" customFormat="1" ht="15" customHeight="1" x14ac:dyDescent="0.25">
      <c r="A211" s="36" t="s">
        <v>130</v>
      </c>
      <c r="B211" s="36"/>
      <c r="C211" s="36"/>
      <c r="D211" s="36"/>
      <c r="E211" s="76">
        <v>0</v>
      </c>
      <c r="F211" s="75"/>
      <c r="G211" s="75">
        <v>0</v>
      </c>
      <c r="H211" s="75"/>
      <c r="I211" s="71"/>
      <c r="J211" s="71"/>
      <c r="K211" s="71"/>
      <c r="L211" s="1"/>
      <c r="M211" s="1"/>
      <c r="N211" s="1"/>
      <c r="O211" s="1"/>
    </row>
    <row r="212" spans="1:15" s="2" customFormat="1" ht="15" customHeight="1" x14ac:dyDescent="0.25">
      <c r="A212" s="36" t="s">
        <v>129</v>
      </c>
      <c r="B212" s="36"/>
      <c r="C212" s="36"/>
      <c r="D212" s="36"/>
      <c r="E212" s="76">
        <v>0</v>
      </c>
      <c r="F212" s="75"/>
      <c r="G212" s="75">
        <v>0</v>
      </c>
      <c r="H212" s="75"/>
      <c r="I212" s="71"/>
      <c r="J212" s="71"/>
      <c r="K212" s="71"/>
      <c r="L212" s="1"/>
      <c r="M212" s="1"/>
      <c r="N212" s="1"/>
      <c r="O212" s="1"/>
    </row>
    <row r="213" spans="1:15" s="2" customFormat="1" ht="15" customHeight="1" x14ac:dyDescent="0.25">
      <c r="A213" s="36" t="s">
        <v>128</v>
      </c>
      <c r="B213" s="36"/>
      <c r="C213" s="36"/>
      <c r="D213" s="36"/>
      <c r="E213" s="76">
        <v>12113160</v>
      </c>
      <c r="F213" s="75"/>
      <c r="G213" s="75">
        <v>0</v>
      </c>
      <c r="H213" s="75"/>
      <c r="I213" s="71"/>
      <c r="J213" s="71"/>
      <c r="K213" s="71"/>
      <c r="L213" s="1"/>
      <c r="M213" s="1"/>
      <c r="N213" s="1"/>
      <c r="O213" s="1"/>
    </row>
    <row r="214" spans="1:15" s="2" customFormat="1" ht="15" customHeight="1" x14ac:dyDescent="0.25">
      <c r="A214" s="36" t="s">
        <v>127</v>
      </c>
      <c r="B214" s="36"/>
      <c r="C214" s="36"/>
      <c r="D214" s="36"/>
      <c r="E214" s="76">
        <v>13191200.9</v>
      </c>
      <c r="F214" s="75"/>
      <c r="G214" s="75">
        <v>0</v>
      </c>
      <c r="H214" s="75"/>
      <c r="I214" s="71"/>
      <c r="J214" s="71"/>
      <c r="K214" s="71"/>
      <c r="L214" s="1"/>
      <c r="M214" s="1"/>
      <c r="N214" s="1"/>
      <c r="O214" s="1"/>
    </row>
    <row r="215" spans="1:15" s="2" customFormat="1" ht="15" customHeight="1" x14ac:dyDescent="0.25">
      <c r="A215" s="36" t="s">
        <v>126</v>
      </c>
      <c r="B215" s="36"/>
      <c r="C215" s="36"/>
      <c r="D215" s="36"/>
      <c r="E215" s="76">
        <v>0</v>
      </c>
      <c r="F215" s="75"/>
      <c r="G215" s="75">
        <v>0</v>
      </c>
      <c r="H215" s="75"/>
      <c r="I215" s="71"/>
      <c r="J215" s="71"/>
      <c r="K215" s="71"/>
      <c r="L215" s="1"/>
      <c r="M215" s="1"/>
      <c r="N215" s="1"/>
      <c r="O215" s="1"/>
    </row>
    <row r="216" spans="1:15" ht="15" customHeight="1" x14ac:dyDescent="0.25">
      <c r="A216" s="36" t="s">
        <v>125</v>
      </c>
      <c r="B216" s="36"/>
      <c r="C216" s="36"/>
      <c r="D216" s="36"/>
      <c r="E216" s="76">
        <v>0</v>
      </c>
      <c r="F216" s="75"/>
      <c r="G216" s="75">
        <v>0</v>
      </c>
      <c r="H216" s="75"/>
      <c r="I216" s="71"/>
      <c r="J216" s="71"/>
      <c r="K216" s="71"/>
    </row>
    <row r="217" spans="1:15" ht="31.5" customHeight="1" x14ac:dyDescent="0.25">
      <c r="A217" s="33" t="s">
        <v>124</v>
      </c>
      <c r="B217" s="33"/>
      <c r="C217" s="33"/>
      <c r="D217" s="33"/>
      <c r="E217" s="74">
        <f>SUM(E201:E216)</f>
        <v>27013551.539999999</v>
      </c>
      <c r="F217" s="72"/>
      <c r="G217" s="73">
        <f>SUM(G201:G216)</f>
        <v>3462693.55</v>
      </c>
      <c r="H217" s="72"/>
      <c r="I217" s="71"/>
      <c r="J217" s="70"/>
      <c r="K217" s="69"/>
    </row>
    <row r="221" spans="1:15" ht="42.75" customHeight="1" x14ac:dyDescent="0.25">
      <c r="A221" s="68" t="s">
        <v>123</v>
      </c>
      <c r="B221" s="68"/>
      <c r="C221" s="68"/>
      <c r="D221" s="68"/>
      <c r="E221" s="68"/>
      <c r="F221" s="68"/>
      <c r="G221" s="68"/>
    </row>
    <row r="222" spans="1:15" ht="4.5" customHeight="1" x14ac:dyDescent="0.25">
      <c r="A222" s="67"/>
    </row>
    <row r="223" spans="1:15" ht="24.75" customHeight="1" x14ac:dyDescent="0.25">
      <c r="A223" s="29" t="s">
        <v>122</v>
      </c>
      <c r="B223" s="29"/>
      <c r="C223" s="29"/>
      <c r="D223" s="29"/>
      <c r="E223" s="29"/>
      <c r="F223" s="29"/>
      <c r="G223" s="29"/>
      <c r="H223" s="29"/>
    </row>
    <row r="224" spans="1:15" ht="9" customHeight="1" x14ac:dyDescent="0.25">
      <c r="A224" s="66"/>
    </row>
    <row r="225" spans="1:8" ht="24.75" customHeight="1" x14ac:dyDescent="0.25">
      <c r="A225" s="4" t="s">
        <v>121</v>
      </c>
    </row>
    <row r="226" spans="1:8" ht="0.75" customHeight="1" x14ac:dyDescent="0.25">
      <c r="A226" s="4"/>
    </row>
    <row r="227" spans="1:8" ht="24" customHeight="1" x14ac:dyDescent="0.25">
      <c r="A227" s="30" t="s">
        <v>120</v>
      </c>
      <c r="B227" s="30"/>
      <c r="C227" s="30"/>
      <c r="D227" s="30"/>
      <c r="E227" s="30"/>
      <c r="F227" s="30"/>
      <c r="G227" s="30"/>
      <c r="H227" s="30"/>
    </row>
    <row r="228" spans="1:8" ht="24" customHeight="1" x14ac:dyDescent="0.25">
      <c r="A228" s="65"/>
    </row>
    <row r="229" spans="1:8" ht="45" customHeight="1" x14ac:dyDescent="0.25">
      <c r="A229" s="16" t="s">
        <v>119</v>
      </c>
      <c r="B229" s="16"/>
      <c r="C229" s="64" t="s">
        <v>118</v>
      </c>
      <c r="D229" s="16" t="s">
        <v>117</v>
      </c>
      <c r="E229" s="16"/>
      <c r="F229" s="16" t="s">
        <v>116</v>
      </c>
      <c r="G229" s="16" t="s">
        <v>115</v>
      </c>
      <c r="H229" s="16"/>
    </row>
    <row r="230" spans="1:8" ht="26.25" customHeight="1" x14ac:dyDescent="0.25">
      <c r="A230" s="16"/>
      <c r="B230" s="16"/>
      <c r="C230" s="64"/>
      <c r="D230" s="64" t="s">
        <v>114</v>
      </c>
      <c r="E230" s="64" t="s">
        <v>113</v>
      </c>
      <c r="F230" s="16"/>
      <c r="G230" s="16"/>
      <c r="H230" s="16"/>
    </row>
    <row r="231" spans="1:8" ht="14.25" customHeight="1" x14ac:dyDescent="0.25">
      <c r="A231" s="63" t="s">
        <v>112</v>
      </c>
      <c r="B231" s="63"/>
      <c r="C231" s="62">
        <v>6180000</v>
      </c>
      <c r="D231" s="62">
        <v>5160000</v>
      </c>
      <c r="E231" s="61">
        <v>0.84</v>
      </c>
      <c r="F231" s="60" t="s">
        <v>106</v>
      </c>
      <c r="G231" s="60"/>
      <c r="H231" s="60"/>
    </row>
    <row r="232" spans="1:8" ht="14.25" customHeight="1" x14ac:dyDescent="0.25">
      <c r="A232" s="63" t="s">
        <v>111</v>
      </c>
      <c r="B232" s="63"/>
      <c r="C232" s="62">
        <v>300000</v>
      </c>
      <c r="D232" s="62">
        <v>0</v>
      </c>
      <c r="E232" s="61">
        <v>0</v>
      </c>
      <c r="F232" s="60" t="s">
        <v>106</v>
      </c>
      <c r="G232" s="60"/>
      <c r="H232" s="60"/>
    </row>
    <row r="233" spans="1:8" ht="12" customHeight="1" x14ac:dyDescent="0.25">
      <c r="A233" s="63" t="s">
        <v>110</v>
      </c>
      <c r="B233" s="63"/>
      <c r="C233" s="62">
        <v>6130204</v>
      </c>
      <c r="D233" s="62">
        <v>1595513.6</v>
      </c>
      <c r="E233" s="61">
        <v>0.26</v>
      </c>
      <c r="F233" s="60" t="s">
        <v>106</v>
      </c>
      <c r="G233" s="60"/>
      <c r="H233" s="60"/>
    </row>
    <row r="234" spans="1:8" ht="20.25" customHeight="1" x14ac:dyDescent="0.25">
      <c r="A234" s="63" t="s">
        <v>109</v>
      </c>
      <c r="B234" s="63"/>
      <c r="C234" s="62">
        <v>1086000</v>
      </c>
      <c r="D234" s="62">
        <v>1055000</v>
      </c>
      <c r="E234" s="61">
        <v>0.97</v>
      </c>
      <c r="F234" s="60" t="s">
        <v>106</v>
      </c>
      <c r="G234" s="60"/>
      <c r="H234" s="60"/>
    </row>
    <row r="235" spans="1:8" ht="20.25" customHeight="1" x14ac:dyDescent="0.25">
      <c r="A235" s="63" t="s">
        <v>108</v>
      </c>
      <c r="B235" s="63"/>
      <c r="C235" s="62">
        <v>35231099.090000004</v>
      </c>
      <c r="D235" s="62">
        <v>27013551.539999999</v>
      </c>
      <c r="E235" s="61">
        <v>0.77</v>
      </c>
      <c r="F235" s="60" t="s">
        <v>106</v>
      </c>
      <c r="G235" s="60"/>
      <c r="H235" s="60"/>
    </row>
    <row r="236" spans="1:8" ht="24" customHeight="1" x14ac:dyDescent="0.25">
      <c r="A236" s="57" t="s">
        <v>107</v>
      </c>
      <c r="B236" s="57"/>
      <c r="C236" s="59">
        <f>+C231+C232+C233+C234+C235</f>
        <v>48927303.090000004</v>
      </c>
      <c r="D236" s="59">
        <f>+D231+D232+D233+D234+D235</f>
        <v>34824065.140000001</v>
      </c>
      <c r="E236" s="58">
        <v>0.71</v>
      </c>
      <c r="F236" s="57" t="s">
        <v>106</v>
      </c>
      <c r="G236" s="57"/>
      <c r="H236" s="57"/>
    </row>
    <row r="237" spans="1:8" ht="24" customHeight="1" x14ac:dyDescent="0.25">
      <c r="A237" s="54"/>
      <c r="B237" s="54"/>
      <c r="C237" s="56"/>
      <c r="D237" s="56"/>
      <c r="E237" s="55"/>
      <c r="F237" s="54"/>
      <c r="G237" s="54"/>
      <c r="H237" s="54"/>
    </row>
    <row r="238" spans="1:8" ht="23.25" customHeight="1" x14ac:dyDescent="0.25">
      <c r="A238" s="4" t="s">
        <v>105</v>
      </c>
    </row>
    <row r="239" spans="1:8" ht="29.25" customHeight="1" x14ac:dyDescent="0.25">
      <c r="A239" s="41" t="s">
        <v>104</v>
      </c>
      <c r="B239" s="41"/>
      <c r="C239" s="41"/>
      <c r="D239" s="41"/>
      <c r="E239" s="41"/>
      <c r="F239" s="41"/>
      <c r="G239" s="41"/>
      <c r="H239" s="41"/>
    </row>
    <row r="240" spans="1:8" ht="9" customHeight="1" x14ac:dyDescent="0.25">
      <c r="A240" s="53"/>
      <c r="B240" s="53"/>
      <c r="C240" s="53"/>
      <c r="D240" s="53"/>
      <c r="E240" s="53"/>
      <c r="F240" s="53"/>
      <c r="G240" s="53"/>
      <c r="H240" s="53"/>
    </row>
    <row r="241" spans="1:15" ht="23.25" customHeight="1" x14ac:dyDescent="0.25">
      <c r="A241" s="49" t="s">
        <v>66</v>
      </c>
      <c r="B241" s="49"/>
      <c r="C241" s="49" t="s">
        <v>103</v>
      </c>
      <c r="D241" s="50" t="s">
        <v>102</v>
      </c>
      <c r="E241" s="49" t="s">
        <v>100</v>
      </c>
      <c r="F241" s="49" t="s">
        <v>101</v>
      </c>
      <c r="G241" s="52" t="s">
        <v>100</v>
      </c>
      <c r="H241" s="51"/>
    </row>
    <row r="242" spans="1:15" ht="36" x14ac:dyDescent="0.25">
      <c r="A242" s="49"/>
      <c r="B242" s="49"/>
      <c r="C242" s="49"/>
      <c r="D242" s="50" t="s">
        <v>99</v>
      </c>
      <c r="E242" s="49"/>
      <c r="F242" s="49"/>
      <c r="G242" s="48"/>
      <c r="H242" s="47"/>
    </row>
    <row r="243" spans="1:15" x14ac:dyDescent="0.25">
      <c r="A243" s="46" t="s">
        <v>98</v>
      </c>
      <c r="B243" s="46"/>
      <c r="C243" s="44">
        <v>87259874.620000005</v>
      </c>
      <c r="D243" s="44">
        <v>114802814.15000001</v>
      </c>
      <c r="E243" s="45">
        <v>132</v>
      </c>
      <c r="F243" s="44">
        <v>114802814.15000001</v>
      </c>
      <c r="G243" s="43">
        <v>1.32</v>
      </c>
      <c r="H243" s="42"/>
    </row>
    <row r="244" spans="1:15" x14ac:dyDescent="0.25">
      <c r="A244" s="3" t="s">
        <v>97</v>
      </c>
      <c r="B244" s="3"/>
      <c r="C244" s="3"/>
      <c r="D244" s="3"/>
      <c r="E244" s="3"/>
      <c r="F244" s="3"/>
      <c r="G244" s="3"/>
    </row>
    <row r="245" spans="1:15" x14ac:dyDescent="0.25">
      <c r="A245" s="40"/>
    </row>
    <row r="246" spans="1:15" x14ac:dyDescent="0.25">
      <c r="A246" s="41" t="s">
        <v>96</v>
      </c>
      <c r="B246" s="41"/>
      <c r="C246" s="41"/>
      <c r="D246" s="41"/>
      <c r="E246" s="41"/>
      <c r="F246" s="41"/>
      <c r="G246" s="41"/>
      <c r="H246" s="41"/>
    </row>
    <row r="247" spans="1:15" x14ac:dyDescent="0.25">
      <c r="A247" s="40"/>
    </row>
    <row r="248" spans="1:15" s="2" customFormat="1" ht="12" customHeight="1" x14ac:dyDescent="0.25">
      <c r="A248" s="19" t="s">
        <v>95</v>
      </c>
      <c r="B248" s="18"/>
      <c r="C248" s="18"/>
      <c r="D248" s="18"/>
      <c r="E248" s="18"/>
      <c r="F248" s="18"/>
      <c r="G248" s="18"/>
      <c r="H248" s="18"/>
      <c r="I248" s="1"/>
      <c r="J248" s="1"/>
      <c r="K248" s="1"/>
      <c r="L248" s="1"/>
      <c r="M248" s="1"/>
      <c r="N248" s="1"/>
      <c r="O248" s="1"/>
    </row>
    <row r="249" spans="1:15" s="2" customFormat="1" ht="12" customHeight="1" x14ac:dyDescent="0.25">
      <c r="A249" s="19" t="s">
        <v>66</v>
      </c>
      <c r="B249" s="18"/>
      <c r="C249" s="18"/>
      <c r="D249" s="17"/>
      <c r="E249" s="19">
        <v>2023</v>
      </c>
      <c r="F249" s="18"/>
      <c r="G249" s="19">
        <v>2022</v>
      </c>
      <c r="H249" s="18"/>
      <c r="I249" s="1"/>
      <c r="J249" s="1"/>
      <c r="K249" s="1"/>
      <c r="L249" s="1"/>
      <c r="M249" s="1"/>
      <c r="N249" s="1"/>
      <c r="O249" s="1"/>
    </row>
    <row r="250" spans="1:15" x14ac:dyDescent="0.25">
      <c r="A250" s="39" t="s">
        <v>94</v>
      </c>
      <c r="B250" s="39"/>
      <c r="C250" s="39"/>
      <c r="D250" s="39"/>
      <c r="E250" s="35">
        <v>114802814.15000001</v>
      </c>
      <c r="F250" s="34"/>
      <c r="G250" s="35">
        <v>40242685.770000003</v>
      </c>
      <c r="H250" s="34"/>
    </row>
    <row r="251" spans="1:15" ht="26.25" customHeight="1" x14ac:dyDescent="0.25">
      <c r="A251" s="39" t="s">
        <v>93</v>
      </c>
      <c r="B251" s="39"/>
      <c r="C251" s="39"/>
      <c r="D251" s="39"/>
      <c r="E251" s="38">
        <f>SUM(E252:F257)</f>
        <v>0</v>
      </c>
      <c r="F251" s="37"/>
      <c r="G251" s="38">
        <f>SUM(G252:H257)</f>
        <v>0</v>
      </c>
      <c r="H251" s="37"/>
    </row>
    <row r="252" spans="1:15" ht="14.25" customHeight="1" x14ac:dyDescent="0.25">
      <c r="A252" s="36" t="s">
        <v>92</v>
      </c>
      <c r="B252" s="36"/>
      <c r="C252" s="36"/>
      <c r="D252" s="36"/>
      <c r="E252" s="35">
        <v>0</v>
      </c>
      <c r="F252" s="34"/>
      <c r="G252" s="35">
        <v>0</v>
      </c>
      <c r="H252" s="34"/>
    </row>
    <row r="253" spans="1:15" ht="14.25" customHeight="1" x14ac:dyDescent="0.25">
      <c r="A253" s="36" t="s">
        <v>91</v>
      </c>
      <c r="B253" s="36"/>
      <c r="C253" s="36"/>
      <c r="D253" s="36"/>
      <c r="E253" s="35">
        <v>0</v>
      </c>
      <c r="F253" s="34"/>
      <c r="G253" s="35">
        <v>0</v>
      </c>
      <c r="H253" s="34"/>
    </row>
    <row r="254" spans="1:15" ht="14.25" customHeight="1" x14ac:dyDescent="0.25">
      <c r="A254" s="36" t="s">
        <v>90</v>
      </c>
      <c r="B254" s="36"/>
      <c r="C254" s="36"/>
      <c r="D254" s="36"/>
      <c r="E254" s="35">
        <v>0</v>
      </c>
      <c r="F254" s="34"/>
      <c r="G254" s="35">
        <v>0</v>
      </c>
      <c r="H254" s="34"/>
    </row>
    <row r="255" spans="1:15" ht="21.75" customHeight="1" x14ac:dyDescent="0.25">
      <c r="A255" s="36" t="s">
        <v>89</v>
      </c>
      <c r="B255" s="36"/>
      <c r="C255" s="36"/>
      <c r="D255" s="36"/>
      <c r="E255" s="35">
        <v>0</v>
      </c>
      <c r="F255" s="34"/>
      <c r="G255" s="35">
        <v>0</v>
      </c>
      <c r="H255" s="34"/>
    </row>
    <row r="256" spans="1:15" ht="24.75" customHeight="1" x14ac:dyDescent="0.25">
      <c r="A256" s="36" t="s">
        <v>88</v>
      </c>
      <c r="B256" s="36"/>
      <c r="C256" s="36"/>
      <c r="D256" s="36"/>
      <c r="E256" s="35">
        <v>0</v>
      </c>
      <c r="F256" s="34"/>
      <c r="G256" s="35">
        <v>0</v>
      </c>
      <c r="H256" s="34"/>
    </row>
    <row r="257" spans="1:15" ht="15" customHeight="1" x14ac:dyDescent="0.25">
      <c r="A257" s="36" t="s">
        <v>87</v>
      </c>
      <c r="B257" s="36"/>
      <c r="C257" s="36"/>
      <c r="D257" s="36"/>
      <c r="E257" s="35">
        <v>0</v>
      </c>
      <c r="F257" s="34"/>
      <c r="G257" s="35">
        <v>0</v>
      </c>
      <c r="H257" s="34"/>
    </row>
    <row r="258" spans="1:15" ht="27.75" customHeight="1" x14ac:dyDescent="0.25">
      <c r="A258" s="33" t="s">
        <v>86</v>
      </c>
      <c r="B258" s="33"/>
      <c r="C258" s="33"/>
      <c r="D258" s="33"/>
      <c r="E258" s="32">
        <f>+E250+E252</f>
        <v>114802814.15000001</v>
      </c>
      <c r="F258" s="31"/>
      <c r="G258" s="32">
        <f>SUM(G250:H257)</f>
        <v>40242685.770000003</v>
      </c>
      <c r="H258" s="31"/>
    </row>
    <row r="259" spans="1:15" ht="15" customHeight="1" x14ac:dyDescent="0.25">
      <c r="A259" s="4"/>
    </row>
    <row r="260" spans="1:15" x14ac:dyDescent="0.25">
      <c r="A260" s="4" t="s">
        <v>85</v>
      </c>
    </row>
    <row r="261" spans="1:15" ht="4.5" customHeight="1" x14ac:dyDescent="0.25">
      <c r="A261" s="4"/>
    </row>
    <row r="262" spans="1:15" ht="54" customHeight="1" x14ac:dyDescent="0.25">
      <c r="A262" s="30" t="s">
        <v>84</v>
      </c>
      <c r="B262" s="30"/>
      <c r="C262" s="30"/>
      <c r="D262" s="30"/>
      <c r="E262" s="30"/>
      <c r="F262" s="30"/>
      <c r="G262" s="30"/>
      <c r="H262" s="30"/>
    </row>
    <row r="263" spans="1:15" ht="31.5" customHeight="1" x14ac:dyDescent="0.25">
      <c r="A263" s="20"/>
      <c r="B263" s="20"/>
      <c r="C263" s="20"/>
      <c r="D263" s="20"/>
      <c r="E263" s="20"/>
      <c r="F263" s="20"/>
      <c r="G263" s="20"/>
      <c r="H263" s="20"/>
    </row>
    <row r="264" spans="1:15" x14ac:dyDescent="0.25">
      <c r="A264" s="29" t="s">
        <v>83</v>
      </c>
      <c r="B264" s="29"/>
      <c r="C264" s="29"/>
      <c r="D264" s="29"/>
      <c r="E264" s="29"/>
      <c r="F264" s="29"/>
      <c r="G264" s="29"/>
      <c r="H264" s="29"/>
    </row>
    <row r="265" spans="1:15" s="2" customFormat="1" ht="12" customHeight="1" x14ac:dyDescent="0.25">
      <c r="A265" s="21" t="s">
        <v>82</v>
      </c>
      <c r="B265" s="20"/>
      <c r="C265" s="20"/>
      <c r="D265" s="20"/>
      <c r="E265" s="20"/>
      <c r="F265" s="20"/>
      <c r="G265" s="20"/>
      <c r="H265" s="28"/>
      <c r="I265" s="1"/>
      <c r="J265" s="1"/>
      <c r="K265" s="1"/>
      <c r="L265" s="1"/>
      <c r="M265" s="1"/>
      <c r="N265" s="1"/>
      <c r="O265" s="1"/>
    </row>
    <row r="267" spans="1:15" s="2" customFormat="1" ht="12" customHeight="1" x14ac:dyDescent="0.25">
      <c r="A267" s="19" t="s">
        <v>66</v>
      </c>
      <c r="B267" s="18"/>
      <c r="C267" s="18"/>
      <c r="D267" s="18"/>
      <c r="E267" s="17"/>
      <c r="F267" s="16" t="s">
        <v>65</v>
      </c>
      <c r="G267" s="16"/>
      <c r="H267" s="16"/>
      <c r="I267" s="1"/>
      <c r="J267" s="1"/>
      <c r="K267" s="1"/>
      <c r="L267" s="1"/>
      <c r="M267" s="1"/>
      <c r="N267" s="1"/>
      <c r="O267" s="1"/>
    </row>
    <row r="268" spans="1:15" s="2" customFormat="1" ht="12" customHeight="1" x14ac:dyDescent="0.25">
      <c r="A268" s="13" t="s">
        <v>64</v>
      </c>
      <c r="B268" s="12" t="s">
        <v>81</v>
      </c>
      <c r="C268" s="12"/>
      <c r="D268" s="12"/>
      <c r="E268" s="12"/>
      <c r="F268" s="26">
        <v>122613327.75</v>
      </c>
      <c r="G268" s="26"/>
      <c r="H268" s="26"/>
      <c r="I268" s="1"/>
      <c r="J268" s="1"/>
      <c r="K268" s="1"/>
      <c r="L268" s="1"/>
      <c r="M268" s="1"/>
      <c r="N268" s="1"/>
      <c r="O268" s="1"/>
    </row>
    <row r="269" spans="1:15" s="2" customFormat="1" ht="12" customHeight="1" x14ac:dyDescent="0.25">
      <c r="A269" s="13" t="s">
        <v>62</v>
      </c>
      <c r="B269" s="12" t="s">
        <v>80</v>
      </c>
      <c r="C269" s="12"/>
      <c r="D269" s="12"/>
      <c r="E269" s="12"/>
      <c r="F269" s="26">
        <f>SUM(F270:F275)</f>
        <v>0</v>
      </c>
      <c r="G269" s="26"/>
      <c r="H269" s="26"/>
      <c r="I269" s="1"/>
      <c r="J269" s="1"/>
      <c r="K269" s="1"/>
      <c r="L269" s="1"/>
      <c r="M269" s="1"/>
      <c r="N269" s="1"/>
      <c r="O269" s="1"/>
    </row>
    <row r="270" spans="1:15" ht="15" customHeight="1" x14ac:dyDescent="0.25">
      <c r="A270" s="10" t="s">
        <v>60</v>
      </c>
      <c r="B270" s="15" t="s">
        <v>79</v>
      </c>
      <c r="C270" s="15"/>
      <c r="D270" s="15"/>
      <c r="E270" s="15"/>
      <c r="F270" s="27">
        <v>0</v>
      </c>
      <c r="G270" s="27"/>
      <c r="H270" s="27"/>
    </row>
    <row r="271" spans="1:15" ht="15" customHeight="1" x14ac:dyDescent="0.25">
      <c r="A271" s="10" t="s">
        <v>58</v>
      </c>
      <c r="B271" s="15" t="s">
        <v>78</v>
      </c>
      <c r="C271" s="15"/>
      <c r="D271" s="15"/>
      <c r="E271" s="15"/>
      <c r="F271" s="25">
        <v>0</v>
      </c>
      <c r="G271" s="25"/>
      <c r="H271" s="25"/>
    </row>
    <row r="272" spans="1:15" ht="23.4" customHeight="1" x14ac:dyDescent="0.25">
      <c r="A272" s="10" t="s">
        <v>56</v>
      </c>
      <c r="B272" s="15" t="s">
        <v>77</v>
      </c>
      <c r="C272" s="15"/>
      <c r="D272" s="15"/>
      <c r="E272" s="15"/>
      <c r="F272" s="25">
        <v>0</v>
      </c>
      <c r="G272" s="25"/>
      <c r="H272" s="25"/>
    </row>
    <row r="273" spans="1:8" ht="15" customHeight="1" x14ac:dyDescent="0.25">
      <c r="A273" s="10" t="s">
        <v>54</v>
      </c>
      <c r="B273" s="15" t="s">
        <v>76</v>
      </c>
      <c r="C273" s="15"/>
      <c r="D273" s="15"/>
      <c r="E273" s="15"/>
      <c r="F273" s="25">
        <v>0</v>
      </c>
      <c r="G273" s="25"/>
      <c r="H273" s="25"/>
    </row>
    <row r="274" spans="1:8" ht="15" customHeight="1" x14ac:dyDescent="0.25">
      <c r="A274" s="10" t="s">
        <v>52</v>
      </c>
      <c r="B274" s="15" t="s">
        <v>75</v>
      </c>
      <c r="C274" s="15"/>
      <c r="D274" s="15"/>
      <c r="E274" s="15"/>
      <c r="F274" s="25">
        <v>0</v>
      </c>
      <c r="G274" s="25"/>
      <c r="H274" s="25"/>
    </row>
    <row r="275" spans="1:8" ht="15" customHeight="1" x14ac:dyDescent="0.25">
      <c r="A275" s="10" t="s">
        <v>50</v>
      </c>
      <c r="B275" s="15" t="s">
        <v>74</v>
      </c>
      <c r="C275" s="15"/>
      <c r="D275" s="15"/>
      <c r="E275" s="15"/>
      <c r="F275" s="25">
        <v>0</v>
      </c>
      <c r="G275" s="25"/>
      <c r="H275" s="25"/>
    </row>
    <row r="276" spans="1:8" ht="15" customHeight="1" x14ac:dyDescent="0.25">
      <c r="A276" s="13" t="s">
        <v>18</v>
      </c>
      <c r="B276" s="12" t="s">
        <v>73</v>
      </c>
      <c r="C276" s="12"/>
      <c r="D276" s="12"/>
      <c r="E276" s="12"/>
      <c r="F276" s="26">
        <f>SUM(F277:F279)</f>
        <v>0</v>
      </c>
      <c r="G276" s="26"/>
      <c r="H276" s="26"/>
    </row>
    <row r="277" spans="1:8" ht="15" customHeight="1" x14ac:dyDescent="0.25">
      <c r="A277" s="10" t="s">
        <v>16</v>
      </c>
      <c r="B277" s="15" t="s">
        <v>72</v>
      </c>
      <c r="C277" s="15"/>
      <c r="D277" s="15"/>
      <c r="E277" s="15"/>
      <c r="F277" s="25">
        <v>0</v>
      </c>
      <c r="G277" s="25"/>
      <c r="H277" s="25"/>
    </row>
    <row r="278" spans="1:8" ht="15" customHeight="1" x14ac:dyDescent="0.25">
      <c r="A278" s="10" t="s">
        <v>14</v>
      </c>
      <c r="B278" s="15" t="s">
        <v>71</v>
      </c>
      <c r="C278" s="15"/>
      <c r="D278" s="15"/>
      <c r="E278" s="15"/>
      <c r="F278" s="25">
        <v>0</v>
      </c>
      <c r="G278" s="25"/>
      <c r="H278" s="25"/>
    </row>
    <row r="279" spans="1:8" ht="15" customHeight="1" x14ac:dyDescent="0.25">
      <c r="A279" s="10" t="s">
        <v>70</v>
      </c>
      <c r="B279" s="15" t="s">
        <v>69</v>
      </c>
      <c r="C279" s="15"/>
      <c r="D279" s="15"/>
      <c r="E279" s="15"/>
      <c r="F279" s="25"/>
      <c r="G279" s="25"/>
      <c r="H279" s="25"/>
    </row>
    <row r="280" spans="1:8" ht="15" customHeight="1" x14ac:dyDescent="0.25">
      <c r="A280" s="24" t="s">
        <v>2</v>
      </c>
      <c r="B280" s="23" t="s">
        <v>68</v>
      </c>
      <c r="C280" s="23"/>
      <c r="D280" s="23"/>
      <c r="E280" s="23"/>
      <c r="F280" s="22">
        <f>+F268+F269-F276</f>
        <v>122613327.75</v>
      </c>
      <c r="G280" s="22"/>
      <c r="H280" s="22"/>
    </row>
    <row r="281" spans="1:8" ht="9" customHeight="1" x14ac:dyDescent="0.25">
      <c r="A281" s="20"/>
      <c r="B281" s="20"/>
      <c r="C281" s="20"/>
      <c r="D281" s="20"/>
      <c r="E281" s="20"/>
      <c r="F281" s="20"/>
      <c r="G281" s="20"/>
      <c r="H281" s="20"/>
    </row>
    <row r="282" spans="1:8" ht="9" customHeight="1" x14ac:dyDescent="0.25">
      <c r="A282" s="20"/>
      <c r="B282" s="20"/>
      <c r="C282" s="20"/>
      <c r="D282" s="20"/>
      <c r="E282" s="20"/>
      <c r="F282" s="20"/>
      <c r="G282" s="20"/>
      <c r="H282" s="20"/>
    </row>
    <row r="283" spans="1:8" ht="9" customHeight="1" x14ac:dyDescent="0.25">
      <c r="A283" s="20"/>
      <c r="B283" s="20"/>
      <c r="C283" s="20"/>
      <c r="D283" s="20"/>
      <c r="E283" s="20"/>
      <c r="F283" s="20"/>
      <c r="G283" s="20"/>
      <c r="H283" s="20"/>
    </row>
    <row r="284" spans="1:8" ht="9" customHeight="1" x14ac:dyDescent="0.25">
      <c r="A284" s="20"/>
      <c r="B284" s="20"/>
      <c r="C284" s="20"/>
      <c r="D284" s="20"/>
      <c r="E284" s="20"/>
      <c r="F284" s="20"/>
      <c r="G284" s="20"/>
      <c r="H284" s="20"/>
    </row>
    <row r="285" spans="1:8" ht="9" customHeight="1" x14ac:dyDescent="0.25">
      <c r="A285" s="20"/>
      <c r="B285" s="20"/>
      <c r="C285" s="20"/>
      <c r="D285" s="20"/>
      <c r="E285" s="20"/>
      <c r="F285" s="20"/>
      <c r="G285" s="20"/>
      <c r="H285" s="20"/>
    </row>
    <row r="286" spans="1:8" ht="15" customHeight="1" x14ac:dyDescent="0.25">
      <c r="A286" s="21" t="s">
        <v>67</v>
      </c>
      <c r="B286" s="20"/>
      <c r="C286" s="20"/>
      <c r="D286" s="20"/>
      <c r="E286" s="20"/>
      <c r="F286" s="20"/>
      <c r="G286" s="20"/>
      <c r="H286" s="20"/>
    </row>
    <row r="287" spans="1:8" ht="7.5" customHeight="1" x14ac:dyDescent="0.25">
      <c r="A287" s="20"/>
      <c r="B287" s="20"/>
      <c r="C287" s="20"/>
      <c r="D287" s="20"/>
      <c r="E287" s="20"/>
      <c r="F287" s="20"/>
      <c r="G287" s="20"/>
      <c r="H287" s="20"/>
    </row>
    <row r="288" spans="1:8" ht="15" customHeight="1" x14ac:dyDescent="0.25">
      <c r="A288" s="19" t="s">
        <v>66</v>
      </c>
      <c r="B288" s="18"/>
      <c r="C288" s="18"/>
      <c r="D288" s="18"/>
      <c r="E288" s="17"/>
      <c r="F288" s="16" t="s">
        <v>65</v>
      </c>
      <c r="G288" s="16"/>
      <c r="H288" s="16"/>
    </row>
    <row r="289" spans="1:8" ht="15" customHeight="1" x14ac:dyDescent="0.25">
      <c r="A289" s="13" t="s">
        <v>64</v>
      </c>
      <c r="B289" s="12" t="s">
        <v>63</v>
      </c>
      <c r="C289" s="12"/>
      <c r="D289" s="12"/>
      <c r="E289" s="12"/>
      <c r="F289" s="11">
        <v>34824065.140000001</v>
      </c>
      <c r="G289" s="11"/>
      <c r="H289" s="11"/>
    </row>
    <row r="290" spans="1:8" ht="15" customHeight="1" x14ac:dyDescent="0.25">
      <c r="A290" s="13" t="s">
        <v>62</v>
      </c>
      <c r="B290" s="12" t="s">
        <v>61</v>
      </c>
      <c r="C290" s="12"/>
      <c r="D290" s="12"/>
      <c r="E290" s="12"/>
      <c r="F290" s="11">
        <v>0</v>
      </c>
      <c r="G290" s="11"/>
      <c r="H290" s="11"/>
    </row>
    <row r="291" spans="1:8" ht="31.95" customHeight="1" x14ac:dyDescent="0.25">
      <c r="A291" s="10" t="s">
        <v>60</v>
      </c>
      <c r="B291" s="15" t="s">
        <v>59</v>
      </c>
      <c r="C291" s="15"/>
      <c r="D291" s="15"/>
      <c r="E291" s="15"/>
      <c r="F291" s="8">
        <v>0</v>
      </c>
      <c r="G291" s="8"/>
      <c r="H291" s="8"/>
    </row>
    <row r="292" spans="1:8" ht="28.95" customHeight="1" x14ac:dyDescent="0.25">
      <c r="A292" s="10" t="s">
        <v>58</v>
      </c>
      <c r="B292" s="15" t="s">
        <v>57</v>
      </c>
      <c r="C292" s="15"/>
      <c r="D292" s="15"/>
      <c r="E292" s="15"/>
      <c r="F292" s="8">
        <v>0</v>
      </c>
      <c r="G292" s="8"/>
      <c r="H292" s="8"/>
    </row>
    <row r="293" spans="1:8" ht="15" customHeight="1" x14ac:dyDescent="0.25">
      <c r="A293" s="10" t="s">
        <v>56</v>
      </c>
      <c r="B293" s="9" t="s">
        <v>55</v>
      </c>
      <c r="C293" s="9"/>
      <c r="D293" s="9"/>
      <c r="E293" s="9"/>
      <c r="F293" s="8">
        <v>0</v>
      </c>
      <c r="G293" s="8"/>
      <c r="H293" s="8"/>
    </row>
    <row r="294" spans="1:8" ht="15" customHeight="1" x14ac:dyDescent="0.25">
      <c r="A294" s="10" t="s">
        <v>54</v>
      </c>
      <c r="B294" s="9" t="s">
        <v>53</v>
      </c>
      <c r="C294" s="9"/>
      <c r="D294" s="9"/>
      <c r="E294" s="9"/>
      <c r="F294" s="8">
        <v>0</v>
      </c>
      <c r="G294" s="8"/>
      <c r="H294" s="8"/>
    </row>
    <row r="295" spans="1:8" ht="15" customHeight="1" x14ac:dyDescent="0.25">
      <c r="A295" s="10" t="s">
        <v>52</v>
      </c>
      <c r="B295" s="9" t="s">
        <v>51</v>
      </c>
      <c r="C295" s="9"/>
      <c r="D295" s="9"/>
      <c r="E295" s="9"/>
      <c r="F295" s="8">
        <v>0</v>
      </c>
      <c r="G295" s="8"/>
      <c r="H295" s="8"/>
    </row>
    <row r="296" spans="1:8" ht="15" customHeight="1" x14ac:dyDescent="0.25">
      <c r="A296" s="10" t="s">
        <v>50</v>
      </c>
      <c r="B296" s="9" t="s">
        <v>49</v>
      </c>
      <c r="C296" s="9"/>
      <c r="D296" s="9"/>
      <c r="E296" s="9"/>
      <c r="F296" s="8">
        <v>0</v>
      </c>
      <c r="G296" s="8"/>
      <c r="H296" s="8"/>
    </row>
    <row r="297" spans="1:8" ht="15" customHeight="1" x14ac:dyDescent="0.25">
      <c r="A297" s="10" t="s">
        <v>48</v>
      </c>
      <c r="B297" s="9" t="s">
        <v>47</v>
      </c>
      <c r="C297" s="9"/>
      <c r="D297" s="9"/>
      <c r="E297" s="9"/>
      <c r="F297" s="8">
        <v>0</v>
      </c>
      <c r="G297" s="8"/>
      <c r="H297" s="8"/>
    </row>
    <row r="298" spans="1:8" ht="15" customHeight="1" x14ac:dyDescent="0.25">
      <c r="A298" s="10" t="s">
        <v>46</v>
      </c>
      <c r="B298" s="9" t="s">
        <v>45</v>
      </c>
      <c r="C298" s="9"/>
      <c r="D298" s="9"/>
      <c r="E298" s="9"/>
      <c r="F298" s="8">
        <v>0</v>
      </c>
      <c r="G298" s="8"/>
      <c r="H298" s="8"/>
    </row>
    <row r="299" spans="1:8" ht="15" customHeight="1" x14ac:dyDescent="0.25">
      <c r="A299" s="10" t="s">
        <v>44</v>
      </c>
      <c r="B299" s="9" t="s">
        <v>43</v>
      </c>
      <c r="C299" s="9"/>
      <c r="D299" s="9"/>
      <c r="E299" s="9"/>
      <c r="F299" s="8">
        <v>0</v>
      </c>
      <c r="G299" s="8"/>
      <c r="H299" s="8"/>
    </row>
    <row r="300" spans="1:8" ht="15" customHeight="1" x14ac:dyDescent="0.25">
      <c r="A300" s="10" t="s">
        <v>42</v>
      </c>
      <c r="B300" s="9" t="s">
        <v>41</v>
      </c>
      <c r="C300" s="9"/>
      <c r="D300" s="9"/>
      <c r="E300" s="9"/>
      <c r="F300" s="8">
        <v>0</v>
      </c>
      <c r="G300" s="8"/>
      <c r="H300" s="8"/>
    </row>
    <row r="301" spans="1:8" ht="15" customHeight="1" x14ac:dyDescent="0.25">
      <c r="A301" s="10" t="s">
        <v>40</v>
      </c>
      <c r="B301" s="9" t="s">
        <v>39</v>
      </c>
      <c r="C301" s="9"/>
      <c r="D301" s="9"/>
      <c r="E301" s="9"/>
      <c r="F301" s="8">
        <v>0</v>
      </c>
      <c r="G301" s="8"/>
      <c r="H301" s="8"/>
    </row>
    <row r="302" spans="1:8" ht="15" customHeight="1" x14ac:dyDescent="0.25">
      <c r="A302" s="10" t="s">
        <v>38</v>
      </c>
      <c r="B302" s="9" t="s">
        <v>37</v>
      </c>
      <c r="C302" s="9"/>
      <c r="D302" s="9"/>
      <c r="E302" s="9"/>
      <c r="F302" s="14">
        <v>0</v>
      </c>
      <c r="G302" s="14"/>
      <c r="H302" s="14"/>
    </row>
    <row r="303" spans="1:8" ht="15" customHeight="1" x14ac:dyDescent="0.25">
      <c r="A303" s="10" t="s">
        <v>36</v>
      </c>
      <c r="B303" s="9" t="s">
        <v>35</v>
      </c>
      <c r="C303" s="9"/>
      <c r="D303" s="9"/>
      <c r="E303" s="9"/>
      <c r="F303" s="8">
        <v>0</v>
      </c>
      <c r="G303" s="8"/>
      <c r="H303" s="8"/>
    </row>
    <row r="304" spans="1:8" ht="15" customHeight="1" x14ac:dyDescent="0.25">
      <c r="A304" s="10" t="s">
        <v>34</v>
      </c>
      <c r="B304" s="9" t="s">
        <v>33</v>
      </c>
      <c r="C304" s="9"/>
      <c r="D304" s="9"/>
      <c r="E304" s="9"/>
      <c r="F304" s="8">
        <v>0</v>
      </c>
      <c r="G304" s="8"/>
      <c r="H304" s="8"/>
    </row>
    <row r="305" spans="1:15" ht="15" customHeight="1" x14ac:dyDescent="0.25">
      <c r="A305" s="10" t="s">
        <v>32</v>
      </c>
      <c r="B305" s="9" t="s">
        <v>31</v>
      </c>
      <c r="C305" s="9"/>
      <c r="D305" s="9"/>
      <c r="E305" s="9"/>
      <c r="F305" s="8">
        <v>0</v>
      </c>
      <c r="G305" s="8"/>
      <c r="H305" s="8"/>
    </row>
    <row r="306" spans="1:15" ht="15" customHeight="1" x14ac:dyDescent="0.25">
      <c r="A306" s="10" t="s">
        <v>30</v>
      </c>
      <c r="B306" s="9" t="s">
        <v>29</v>
      </c>
      <c r="C306" s="9"/>
      <c r="D306" s="9"/>
      <c r="E306" s="9"/>
      <c r="F306" s="8">
        <v>0</v>
      </c>
      <c r="G306" s="8"/>
      <c r="H306" s="8"/>
    </row>
    <row r="307" spans="1:15" s="2" customFormat="1" ht="12" customHeight="1" x14ac:dyDescent="0.25">
      <c r="A307" s="10" t="s">
        <v>28</v>
      </c>
      <c r="B307" s="9" t="s">
        <v>27</v>
      </c>
      <c r="C307" s="9"/>
      <c r="D307" s="9"/>
      <c r="E307" s="9"/>
      <c r="F307" s="8">
        <v>0</v>
      </c>
      <c r="G307" s="8"/>
      <c r="H307" s="8"/>
      <c r="I307" s="1"/>
      <c r="J307" s="1"/>
      <c r="K307" s="1"/>
      <c r="L307" s="1"/>
      <c r="M307" s="1"/>
      <c r="N307" s="1"/>
      <c r="O307" s="1"/>
    </row>
    <row r="308" spans="1:15" s="2" customFormat="1" ht="12" customHeight="1" x14ac:dyDescent="0.25">
      <c r="A308" s="10" t="s">
        <v>26</v>
      </c>
      <c r="B308" s="9" t="s">
        <v>25</v>
      </c>
      <c r="C308" s="9"/>
      <c r="D308" s="9"/>
      <c r="E308" s="9"/>
      <c r="F308" s="8">
        <v>0</v>
      </c>
      <c r="G308" s="8"/>
      <c r="H308" s="8"/>
      <c r="I308" s="1"/>
      <c r="J308" s="1"/>
      <c r="K308" s="1"/>
      <c r="L308" s="1"/>
      <c r="M308" s="1"/>
      <c r="N308" s="1"/>
      <c r="O308" s="1"/>
    </row>
    <row r="309" spans="1:15" s="2" customFormat="1" ht="12" customHeight="1" x14ac:dyDescent="0.25">
      <c r="A309" s="10" t="s">
        <v>24</v>
      </c>
      <c r="B309" s="9" t="s">
        <v>23</v>
      </c>
      <c r="C309" s="9"/>
      <c r="D309" s="9"/>
      <c r="E309" s="9"/>
      <c r="F309" s="8">
        <v>0</v>
      </c>
      <c r="G309" s="8"/>
      <c r="H309" s="8"/>
      <c r="I309" s="1"/>
      <c r="J309" s="1"/>
      <c r="K309" s="1"/>
      <c r="L309" s="1"/>
      <c r="M309" s="1"/>
      <c r="N309" s="1"/>
      <c r="O309" s="1"/>
    </row>
    <row r="310" spans="1:15" s="2" customFormat="1" ht="12" customHeight="1" x14ac:dyDescent="0.25">
      <c r="A310" s="10" t="s">
        <v>22</v>
      </c>
      <c r="B310" s="9" t="s">
        <v>21</v>
      </c>
      <c r="C310" s="9"/>
      <c r="D310" s="9"/>
      <c r="E310" s="9"/>
      <c r="F310" s="8">
        <v>0</v>
      </c>
      <c r="G310" s="8"/>
      <c r="H310" s="8"/>
      <c r="I310" s="1"/>
      <c r="J310" s="1"/>
      <c r="K310" s="1"/>
      <c r="L310" s="1"/>
      <c r="M310" s="1"/>
      <c r="N310" s="1"/>
      <c r="O310" s="1"/>
    </row>
    <row r="311" spans="1:15" s="2" customFormat="1" ht="12" customHeight="1" x14ac:dyDescent="0.25">
      <c r="A311" s="10" t="s">
        <v>20</v>
      </c>
      <c r="B311" s="9" t="s">
        <v>19</v>
      </c>
      <c r="C311" s="9"/>
      <c r="D311" s="9"/>
      <c r="E311" s="9"/>
      <c r="F311" s="8">
        <v>0</v>
      </c>
      <c r="G311" s="8"/>
      <c r="H311" s="8"/>
      <c r="I311" s="1"/>
      <c r="J311" s="1"/>
      <c r="K311" s="1"/>
      <c r="L311" s="1"/>
      <c r="M311" s="1"/>
      <c r="N311" s="1"/>
      <c r="O311" s="1"/>
    </row>
    <row r="312" spans="1:15" s="2" customFormat="1" ht="12" customHeight="1" x14ac:dyDescent="0.25">
      <c r="A312" s="13" t="s">
        <v>18</v>
      </c>
      <c r="B312" s="12" t="s">
        <v>17</v>
      </c>
      <c r="C312" s="12"/>
      <c r="D312" s="12"/>
      <c r="E312" s="12"/>
      <c r="F312" s="11">
        <f>SUM(F313:F319)</f>
        <v>0</v>
      </c>
      <c r="G312" s="11"/>
      <c r="H312" s="11"/>
      <c r="I312" s="1"/>
      <c r="J312" s="1"/>
      <c r="K312" s="1"/>
      <c r="L312" s="1"/>
      <c r="M312" s="1"/>
      <c r="N312" s="1"/>
      <c r="O312" s="1"/>
    </row>
    <row r="313" spans="1:15" ht="12.6" customHeight="1" x14ac:dyDescent="0.25">
      <c r="A313" s="10" t="s">
        <v>16</v>
      </c>
      <c r="B313" s="9" t="s">
        <v>15</v>
      </c>
      <c r="C313" s="9"/>
      <c r="D313" s="9"/>
      <c r="E313" s="9"/>
      <c r="F313" s="8">
        <v>0</v>
      </c>
      <c r="G313" s="8"/>
      <c r="H313" s="8"/>
    </row>
    <row r="314" spans="1:15" x14ac:dyDescent="0.25">
      <c r="A314" s="10" t="s">
        <v>14</v>
      </c>
      <c r="B314" s="9" t="s">
        <v>13</v>
      </c>
      <c r="C314" s="9"/>
      <c r="D314" s="9"/>
      <c r="E314" s="9"/>
      <c r="F314" s="8">
        <v>0</v>
      </c>
      <c r="G314" s="8"/>
      <c r="H314" s="8"/>
    </row>
    <row r="315" spans="1:15" x14ac:dyDescent="0.25">
      <c r="A315" s="10" t="s">
        <v>12</v>
      </c>
      <c r="B315" s="9" t="s">
        <v>11</v>
      </c>
      <c r="C315" s="9"/>
      <c r="D315" s="9"/>
      <c r="E315" s="9"/>
      <c r="F315" s="8">
        <v>0</v>
      </c>
      <c r="G315" s="8"/>
      <c r="H315" s="8"/>
    </row>
    <row r="316" spans="1:15" ht="21.75" customHeight="1" x14ac:dyDescent="0.25">
      <c r="A316" s="10" t="s">
        <v>10</v>
      </c>
      <c r="B316" s="9" t="s">
        <v>9</v>
      </c>
      <c r="C316" s="9"/>
      <c r="D316" s="9"/>
      <c r="E316" s="9"/>
      <c r="F316" s="8">
        <v>0</v>
      </c>
      <c r="G316" s="8"/>
      <c r="H316" s="8"/>
    </row>
    <row r="317" spans="1:15" ht="18" customHeight="1" x14ac:dyDescent="0.25">
      <c r="A317" s="10" t="s">
        <v>8</v>
      </c>
      <c r="B317" s="9" t="s">
        <v>7</v>
      </c>
      <c r="C317" s="9"/>
      <c r="D317" s="9"/>
      <c r="E317" s="9"/>
      <c r="F317" s="8">
        <v>0</v>
      </c>
      <c r="G317" s="8"/>
      <c r="H317" s="8"/>
    </row>
    <row r="318" spans="1:15" x14ac:dyDescent="0.25">
      <c r="A318" s="10" t="s">
        <v>6</v>
      </c>
      <c r="B318" s="9" t="s">
        <v>5</v>
      </c>
      <c r="C318" s="9"/>
      <c r="D318" s="9"/>
      <c r="E318" s="9"/>
      <c r="F318" s="8">
        <v>0</v>
      </c>
      <c r="G318" s="8"/>
      <c r="H318" s="8"/>
    </row>
    <row r="319" spans="1:15" x14ac:dyDescent="0.25">
      <c r="A319" s="10" t="s">
        <v>4</v>
      </c>
      <c r="B319" s="9" t="s">
        <v>3</v>
      </c>
      <c r="C319" s="9"/>
      <c r="D319" s="9"/>
      <c r="E319" s="9"/>
      <c r="F319" s="8">
        <v>0</v>
      </c>
      <c r="G319" s="8"/>
      <c r="H319" s="8"/>
    </row>
    <row r="320" spans="1:15" ht="24" customHeight="1" x14ac:dyDescent="0.25">
      <c r="A320" s="7" t="s">
        <v>2</v>
      </c>
      <c r="B320" s="6" t="s">
        <v>1</v>
      </c>
      <c r="C320" s="6"/>
      <c r="D320" s="6"/>
      <c r="E320" s="6"/>
      <c r="F320" s="5">
        <f>+F289-F290+F312</f>
        <v>34824065.140000001</v>
      </c>
      <c r="G320" s="5"/>
      <c r="H320" s="5"/>
    </row>
    <row r="321" spans="1:15" ht="24" customHeight="1" x14ac:dyDescent="0.25">
      <c r="A321" s="4"/>
    </row>
    <row r="322" spans="1:15" s="2" customFormat="1" ht="0.75" customHeight="1" x14ac:dyDescent="0.25">
      <c r="A322" s="3" t="s">
        <v>0</v>
      </c>
      <c r="B322" s="3"/>
      <c r="C322" s="3"/>
      <c r="D322" s="3"/>
      <c r="E322" s="3"/>
      <c r="F322" s="3"/>
      <c r="G322" s="3"/>
      <c r="H322" s="1"/>
      <c r="I322" s="1"/>
      <c r="J322" s="1"/>
      <c r="K322" s="1"/>
      <c r="L322" s="1"/>
      <c r="M322" s="1"/>
      <c r="N322" s="1"/>
      <c r="O322" s="1"/>
    </row>
  </sheetData>
  <mergeCells count="452">
    <mergeCell ref="A20:H20"/>
    <mergeCell ref="A22:C23"/>
    <mergeCell ref="D22:E22"/>
    <mergeCell ref="F22:F23"/>
    <mergeCell ref="G22:G23"/>
    <mergeCell ref="D23:E23"/>
    <mergeCell ref="A1:H1"/>
    <mergeCell ref="A2:H2"/>
    <mergeCell ref="A3:H3"/>
    <mergeCell ref="A4:H4"/>
    <mergeCell ref="A6:G6"/>
    <mergeCell ref="D12:E12"/>
    <mergeCell ref="F12:G12"/>
    <mergeCell ref="A166:H166"/>
    <mergeCell ref="G105:H105"/>
    <mergeCell ref="G106:H106"/>
    <mergeCell ref="A115:H115"/>
    <mergeCell ref="A114:H114"/>
    <mergeCell ref="A8:G8"/>
    <mergeCell ref="A10:H10"/>
    <mergeCell ref="D13:E13"/>
    <mergeCell ref="F13:G13"/>
    <mergeCell ref="A13:C13"/>
    <mergeCell ref="D15:E15"/>
    <mergeCell ref="D16:E16"/>
    <mergeCell ref="F14:G14"/>
    <mergeCell ref="F15:G15"/>
    <mergeCell ref="F16:G16"/>
    <mergeCell ref="A14:C14"/>
    <mergeCell ref="A15:C15"/>
    <mergeCell ref="A16:C16"/>
    <mergeCell ref="D14:E14"/>
    <mergeCell ref="A24:C24"/>
    <mergeCell ref="D24:E24"/>
    <mergeCell ref="A25:C25"/>
    <mergeCell ref="D25:E25"/>
    <mergeCell ref="A26:C26"/>
    <mergeCell ref="D26:E26"/>
    <mergeCell ref="A36:G36"/>
    <mergeCell ref="A39:H39"/>
    <mergeCell ref="A27:C27"/>
    <mergeCell ref="D27:E27"/>
    <mergeCell ref="A29:H29"/>
    <mergeCell ref="A30:H30"/>
    <mergeCell ref="A31:H31"/>
    <mergeCell ref="A35:G35"/>
    <mergeCell ref="C41:D41"/>
    <mergeCell ref="E41:F41"/>
    <mergeCell ref="C42:D42"/>
    <mergeCell ref="E42:F42"/>
    <mergeCell ref="C43:D43"/>
    <mergeCell ref="E43:F43"/>
    <mergeCell ref="B53:D53"/>
    <mergeCell ref="E53:G53"/>
    <mergeCell ref="C44:D44"/>
    <mergeCell ref="E44:F44"/>
    <mergeCell ref="C45:D45"/>
    <mergeCell ref="E45:F45"/>
    <mergeCell ref="B46:D46"/>
    <mergeCell ref="E46:F46"/>
    <mergeCell ref="A48:H48"/>
    <mergeCell ref="B50:D50"/>
    <mergeCell ref="B51:D51"/>
    <mergeCell ref="B52:D52"/>
    <mergeCell ref="E50:G50"/>
    <mergeCell ref="E51:G51"/>
    <mergeCell ref="E52:G52"/>
    <mergeCell ref="B59:C59"/>
    <mergeCell ref="F59:G59"/>
    <mergeCell ref="B60:C60"/>
    <mergeCell ref="F60:G60"/>
    <mergeCell ref="B54:D54"/>
    <mergeCell ref="B55:D55"/>
    <mergeCell ref="E54:G54"/>
    <mergeCell ref="E55:G55"/>
    <mergeCell ref="B61:C61"/>
    <mergeCell ref="F61:G61"/>
    <mergeCell ref="B62:C62"/>
    <mergeCell ref="F62:G62"/>
    <mergeCell ref="B63:C63"/>
    <mergeCell ref="F63:G63"/>
    <mergeCell ref="B64:C64"/>
    <mergeCell ref="F64:G64"/>
    <mergeCell ref="B65:C65"/>
    <mergeCell ref="F65:G65"/>
    <mergeCell ref="B66:C66"/>
    <mergeCell ref="F66:G66"/>
    <mergeCell ref="A71:D71"/>
    <mergeCell ref="F71:G71"/>
    <mergeCell ref="B67:C67"/>
    <mergeCell ref="F67:G67"/>
    <mergeCell ref="B68:C68"/>
    <mergeCell ref="F68:G68"/>
    <mergeCell ref="B70:C70"/>
    <mergeCell ref="F70:G70"/>
    <mergeCell ref="B69:C69"/>
    <mergeCell ref="F69:G69"/>
    <mergeCell ref="A73:H73"/>
    <mergeCell ref="A74:H74"/>
    <mergeCell ref="A75:H75"/>
    <mergeCell ref="A76:H76"/>
    <mergeCell ref="A77:H77"/>
    <mergeCell ref="A78:H78"/>
    <mergeCell ref="A85:H85"/>
    <mergeCell ref="B87:C87"/>
    <mergeCell ref="E87:F87"/>
    <mergeCell ref="G87:H87"/>
    <mergeCell ref="A79:H79"/>
    <mergeCell ref="A80:H80"/>
    <mergeCell ref="A81:H81"/>
    <mergeCell ref="A82:H82"/>
    <mergeCell ref="A83:H83"/>
    <mergeCell ref="B88:C88"/>
    <mergeCell ref="E88:F88"/>
    <mergeCell ref="G88:H88"/>
    <mergeCell ref="B89:C89"/>
    <mergeCell ref="E89:F89"/>
    <mergeCell ref="G89:H89"/>
    <mergeCell ref="E105:F105"/>
    <mergeCell ref="E106:F106"/>
    <mergeCell ref="B90:C90"/>
    <mergeCell ref="E90:F90"/>
    <mergeCell ref="G90:H90"/>
    <mergeCell ref="A95:H95"/>
    <mergeCell ref="A99:D99"/>
    <mergeCell ref="E99:F99"/>
    <mergeCell ref="G99:H99"/>
    <mergeCell ref="G100:H100"/>
    <mergeCell ref="G101:H101"/>
    <mergeCell ref="G102:H102"/>
    <mergeCell ref="G103:H103"/>
    <mergeCell ref="G104:H104"/>
    <mergeCell ref="G107:H107"/>
    <mergeCell ref="A100:D100"/>
    <mergeCell ref="E100:F100"/>
    <mergeCell ref="A101:D101"/>
    <mergeCell ref="E101:F101"/>
    <mergeCell ref="A102:D102"/>
    <mergeCell ref="E102:F102"/>
    <mergeCell ref="A109:H109"/>
    <mergeCell ref="A110:H110"/>
    <mergeCell ref="A103:D103"/>
    <mergeCell ref="E103:F103"/>
    <mergeCell ref="A104:D104"/>
    <mergeCell ref="E104:F104"/>
    <mergeCell ref="A107:D107"/>
    <mergeCell ref="E107:F107"/>
    <mergeCell ref="A105:D105"/>
    <mergeCell ref="A106:D106"/>
    <mergeCell ref="A111:H111"/>
    <mergeCell ref="A112:H112"/>
    <mergeCell ref="A113:H113"/>
    <mergeCell ref="A116:H116"/>
    <mergeCell ref="A120:H120"/>
    <mergeCell ref="A123:G123"/>
    <mergeCell ref="A126:H126"/>
    <mergeCell ref="A128:G128"/>
    <mergeCell ref="A131:H131"/>
    <mergeCell ref="B133:C133"/>
    <mergeCell ref="E133:F133"/>
    <mergeCell ref="G133:H133"/>
    <mergeCell ref="B134:C134"/>
    <mergeCell ref="E134:F134"/>
    <mergeCell ref="G134:H134"/>
    <mergeCell ref="B135:C135"/>
    <mergeCell ref="E135:F135"/>
    <mergeCell ref="G135:H135"/>
    <mergeCell ref="B136:C136"/>
    <mergeCell ref="E136:F136"/>
    <mergeCell ref="G136:H136"/>
    <mergeCell ref="B137:C137"/>
    <mergeCell ref="E137:F137"/>
    <mergeCell ref="G137:H137"/>
    <mergeCell ref="B138:C138"/>
    <mergeCell ref="E138:F138"/>
    <mergeCell ref="G138:H138"/>
    <mergeCell ref="B139:C139"/>
    <mergeCell ref="E139:F139"/>
    <mergeCell ref="G139:H139"/>
    <mergeCell ref="A143:H143"/>
    <mergeCell ref="A145:E145"/>
    <mergeCell ref="B140:C140"/>
    <mergeCell ref="E140:F140"/>
    <mergeCell ref="G140:H140"/>
    <mergeCell ref="B141:C141"/>
    <mergeCell ref="E141:F141"/>
    <mergeCell ref="G141:H141"/>
    <mergeCell ref="A147:H147"/>
    <mergeCell ref="A149:G149"/>
    <mergeCell ref="A151:H151"/>
    <mergeCell ref="A153:B153"/>
    <mergeCell ref="A155:H155"/>
    <mergeCell ref="B157:C157"/>
    <mergeCell ref="D157:E157"/>
    <mergeCell ref="B158:C158"/>
    <mergeCell ref="D158:E158"/>
    <mergeCell ref="B159:C159"/>
    <mergeCell ref="D159:E159"/>
    <mergeCell ref="B160:C160"/>
    <mergeCell ref="D160:E160"/>
    <mergeCell ref="A162:H162"/>
    <mergeCell ref="A163:H163"/>
    <mergeCell ref="A164:H164"/>
    <mergeCell ref="A165:H165"/>
    <mergeCell ref="B161:C161"/>
    <mergeCell ref="D161:E161"/>
    <mergeCell ref="A178:G178"/>
    <mergeCell ref="B180:C180"/>
    <mergeCell ref="D180:E180"/>
    <mergeCell ref="F180:G180"/>
    <mergeCell ref="A167:G167"/>
    <mergeCell ref="A169:H169"/>
    <mergeCell ref="A172:H172"/>
    <mergeCell ref="B174:D174"/>
    <mergeCell ref="B175:D175"/>
    <mergeCell ref="B181:C181"/>
    <mergeCell ref="D181:E181"/>
    <mergeCell ref="F181:G181"/>
    <mergeCell ref="A184:G184"/>
    <mergeCell ref="A185:G185"/>
    <mergeCell ref="A186:G186"/>
    <mergeCell ref="A187:H187"/>
    <mergeCell ref="A189:C190"/>
    <mergeCell ref="D189:E189"/>
    <mergeCell ref="F189:H189"/>
    <mergeCell ref="D190:E190"/>
    <mergeCell ref="F190:H190"/>
    <mergeCell ref="A191:C191"/>
    <mergeCell ref="D191:E191"/>
    <mergeCell ref="F191:H191"/>
    <mergeCell ref="A192:C192"/>
    <mergeCell ref="D192:E192"/>
    <mergeCell ref="F192:H192"/>
    <mergeCell ref="A197:G197"/>
    <mergeCell ref="A198:H198"/>
    <mergeCell ref="A193:C193"/>
    <mergeCell ref="D193:E193"/>
    <mergeCell ref="F193:H193"/>
    <mergeCell ref="A194:C194"/>
    <mergeCell ref="D194:E194"/>
    <mergeCell ref="F194:H194"/>
    <mergeCell ref="E200:F200"/>
    <mergeCell ref="G200:H200"/>
    <mergeCell ref="E201:F201"/>
    <mergeCell ref="G201:H201"/>
    <mergeCell ref="A200:D200"/>
    <mergeCell ref="A201:D201"/>
    <mergeCell ref="E202:F202"/>
    <mergeCell ref="G202:H202"/>
    <mergeCell ref="E203:F203"/>
    <mergeCell ref="G203:H203"/>
    <mergeCell ref="A202:D202"/>
    <mergeCell ref="A203:D203"/>
    <mergeCell ref="E204:F204"/>
    <mergeCell ref="G204:H204"/>
    <mergeCell ref="E205:F205"/>
    <mergeCell ref="G205:H205"/>
    <mergeCell ref="A204:D204"/>
    <mergeCell ref="A205:D205"/>
    <mergeCell ref="E206:F206"/>
    <mergeCell ref="G206:H206"/>
    <mergeCell ref="E207:F207"/>
    <mergeCell ref="G207:H207"/>
    <mergeCell ref="A206:D206"/>
    <mergeCell ref="A207:D207"/>
    <mergeCell ref="E208:F208"/>
    <mergeCell ref="G208:H208"/>
    <mergeCell ref="E209:F209"/>
    <mergeCell ref="G209:H209"/>
    <mergeCell ref="A208:D208"/>
    <mergeCell ref="A209:D209"/>
    <mergeCell ref="E210:F210"/>
    <mergeCell ref="G210:H210"/>
    <mergeCell ref="E211:F211"/>
    <mergeCell ref="G211:H211"/>
    <mergeCell ref="A210:D210"/>
    <mergeCell ref="A211:D211"/>
    <mergeCell ref="E212:F212"/>
    <mergeCell ref="G212:H212"/>
    <mergeCell ref="E213:F213"/>
    <mergeCell ref="G213:H213"/>
    <mergeCell ref="A212:D212"/>
    <mergeCell ref="A213:D213"/>
    <mergeCell ref="E214:F214"/>
    <mergeCell ref="G214:H214"/>
    <mergeCell ref="E215:F215"/>
    <mergeCell ref="G215:H215"/>
    <mergeCell ref="A214:D214"/>
    <mergeCell ref="A215:D215"/>
    <mergeCell ref="E216:F216"/>
    <mergeCell ref="G216:H216"/>
    <mergeCell ref="E217:F217"/>
    <mergeCell ref="G217:H217"/>
    <mergeCell ref="A216:D216"/>
    <mergeCell ref="A217:D217"/>
    <mergeCell ref="A221:G221"/>
    <mergeCell ref="A223:H223"/>
    <mergeCell ref="A227:H227"/>
    <mergeCell ref="A229:B230"/>
    <mergeCell ref="D229:E229"/>
    <mergeCell ref="F229:F230"/>
    <mergeCell ref="G229:H230"/>
    <mergeCell ref="A234:B234"/>
    <mergeCell ref="F234:H234"/>
    <mergeCell ref="A235:B235"/>
    <mergeCell ref="F235:H235"/>
    <mergeCell ref="A231:B231"/>
    <mergeCell ref="F231:H231"/>
    <mergeCell ref="A232:B232"/>
    <mergeCell ref="F232:H232"/>
    <mergeCell ref="A233:B233"/>
    <mergeCell ref="F233:H233"/>
    <mergeCell ref="A236:B236"/>
    <mergeCell ref="F236:H236"/>
    <mergeCell ref="A239:H239"/>
    <mergeCell ref="A241:B242"/>
    <mergeCell ref="C241:C242"/>
    <mergeCell ref="E241:E242"/>
    <mergeCell ref="F241:F242"/>
    <mergeCell ref="G241:H242"/>
    <mergeCell ref="A243:B243"/>
    <mergeCell ref="G243:H243"/>
    <mergeCell ref="A244:G244"/>
    <mergeCell ref="A246:H246"/>
    <mergeCell ref="A248:H248"/>
    <mergeCell ref="A249:D249"/>
    <mergeCell ref="E249:F249"/>
    <mergeCell ref="G249:H249"/>
    <mergeCell ref="G253:H253"/>
    <mergeCell ref="A250:D250"/>
    <mergeCell ref="E250:F250"/>
    <mergeCell ref="G250:H250"/>
    <mergeCell ref="A251:D251"/>
    <mergeCell ref="E251:F251"/>
    <mergeCell ref="G251:H251"/>
    <mergeCell ref="F268:H268"/>
    <mergeCell ref="F269:H269"/>
    <mergeCell ref="F270:H270"/>
    <mergeCell ref="B269:E269"/>
    <mergeCell ref="B270:E270"/>
    <mergeCell ref="A252:D252"/>
    <mergeCell ref="E252:F252"/>
    <mergeCell ref="G252:H252"/>
    <mergeCell ref="A253:D253"/>
    <mergeCell ref="E253:F253"/>
    <mergeCell ref="B271:E271"/>
    <mergeCell ref="F271:H271"/>
    <mergeCell ref="A264:H264"/>
    <mergeCell ref="A267:E267"/>
    <mergeCell ref="B268:E268"/>
    <mergeCell ref="A258:D258"/>
    <mergeCell ref="E258:F258"/>
    <mergeCell ref="G258:H258"/>
    <mergeCell ref="A262:H262"/>
    <mergeCell ref="F267:H267"/>
    <mergeCell ref="B272:E272"/>
    <mergeCell ref="B273:E273"/>
    <mergeCell ref="B274:E274"/>
    <mergeCell ref="F272:H272"/>
    <mergeCell ref="F273:H273"/>
    <mergeCell ref="F274:H274"/>
    <mergeCell ref="B275:E275"/>
    <mergeCell ref="B276:E276"/>
    <mergeCell ref="B277:E277"/>
    <mergeCell ref="F275:H275"/>
    <mergeCell ref="F276:H276"/>
    <mergeCell ref="F277:H277"/>
    <mergeCell ref="A288:E288"/>
    <mergeCell ref="F288:H288"/>
    <mergeCell ref="B278:E278"/>
    <mergeCell ref="B279:E279"/>
    <mergeCell ref="B280:E280"/>
    <mergeCell ref="F278:H278"/>
    <mergeCell ref="F279:H279"/>
    <mergeCell ref="F280:H280"/>
    <mergeCell ref="B289:E289"/>
    <mergeCell ref="B290:E290"/>
    <mergeCell ref="B291:E291"/>
    <mergeCell ref="F289:H289"/>
    <mergeCell ref="F290:H290"/>
    <mergeCell ref="F291:H291"/>
    <mergeCell ref="B292:E292"/>
    <mergeCell ref="B293:E293"/>
    <mergeCell ref="B294:E294"/>
    <mergeCell ref="F292:H292"/>
    <mergeCell ref="F293:H293"/>
    <mergeCell ref="F294:H294"/>
    <mergeCell ref="B295:E295"/>
    <mergeCell ref="B296:E296"/>
    <mergeCell ref="B297:E297"/>
    <mergeCell ref="F295:H295"/>
    <mergeCell ref="F296:H296"/>
    <mergeCell ref="F297:H297"/>
    <mergeCell ref="B298:E298"/>
    <mergeCell ref="B299:E299"/>
    <mergeCell ref="B300:E300"/>
    <mergeCell ref="F298:H298"/>
    <mergeCell ref="F299:H299"/>
    <mergeCell ref="F300:H300"/>
    <mergeCell ref="B301:E301"/>
    <mergeCell ref="B302:E302"/>
    <mergeCell ref="B303:E303"/>
    <mergeCell ref="F301:H301"/>
    <mergeCell ref="F302:H302"/>
    <mergeCell ref="F303:H303"/>
    <mergeCell ref="B304:E304"/>
    <mergeCell ref="B305:E305"/>
    <mergeCell ref="B306:E306"/>
    <mergeCell ref="F304:H304"/>
    <mergeCell ref="F305:H305"/>
    <mergeCell ref="F306:H306"/>
    <mergeCell ref="B307:E307"/>
    <mergeCell ref="B308:E308"/>
    <mergeCell ref="B309:E309"/>
    <mergeCell ref="F307:H307"/>
    <mergeCell ref="F308:H308"/>
    <mergeCell ref="F309:H309"/>
    <mergeCell ref="B310:E310"/>
    <mergeCell ref="B311:E311"/>
    <mergeCell ref="B312:E312"/>
    <mergeCell ref="F310:H310"/>
    <mergeCell ref="F311:H311"/>
    <mergeCell ref="F312:H312"/>
    <mergeCell ref="F318:H318"/>
    <mergeCell ref="B313:E313"/>
    <mergeCell ref="B314:E314"/>
    <mergeCell ref="B315:E315"/>
    <mergeCell ref="F313:H313"/>
    <mergeCell ref="F314:H314"/>
    <mergeCell ref="F315:H315"/>
    <mergeCell ref="B319:E319"/>
    <mergeCell ref="B320:E320"/>
    <mergeCell ref="A322:G322"/>
    <mergeCell ref="F319:H319"/>
    <mergeCell ref="F320:H320"/>
    <mergeCell ref="B316:E316"/>
    <mergeCell ref="B317:E317"/>
    <mergeCell ref="B318:E318"/>
    <mergeCell ref="F316:H316"/>
    <mergeCell ref="F317:H317"/>
    <mergeCell ref="A254:D254"/>
    <mergeCell ref="E254:F254"/>
    <mergeCell ref="G254:H254"/>
    <mergeCell ref="A255:D255"/>
    <mergeCell ref="E255:F255"/>
    <mergeCell ref="G255:H255"/>
    <mergeCell ref="A256:D256"/>
    <mergeCell ref="E256:F256"/>
    <mergeCell ref="G256:H256"/>
    <mergeCell ref="A257:D257"/>
    <mergeCell ref="E257:F257"/>
    <mergeCell ref="G257:H257"/>
  </mergeCells>
  <pageMargins left="1.8897637795275593" right="0.70866141732283472"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najera</dc:creator>
  <cp:lastModifiedBy>aldo najera</cp:lastModifiedBy>
  <dcterms:created xsi:type="dcterms:W3CDTF">2024-02-06T16:08:36Z</dcterms:created>
  <dcterms:modified xsi:type="dcterms:W3CDTF">2024-02-06T16:09:07Z</dcterms:modified>
</cp:coreProperties>
</file>